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C1DD591-89BE-4ACC-9263-7E9E8AFAC0C0}" xr6:coauthVersionLast="47" xr6:coauthVersionMax="47" xr10:uidLastSave="{00000000-0000-0000-0000-000000000000}"/>
  <bookViews>
    <workbookView xWindow="1560" yWindow="690" windowWidth="18180" windowHeight="10230" xr2:uid="{A54FE52A-3774-4E40-97ED-7305AB1CC4EB}"/>
  </bookViews>
  <sheets>
    <sheet name="一覧表" sheetId="1" r:id="rId1"/>
    <sheet name="学校コード" sheetId="3" r:id="rId2"/>
    <sheet name="種目別参加人数の確認はこちら" sheetId="6" r:id="rId3"/>
    <sheet name="Sheet2" sheetId="5" state="hidden" r:id="rId4"/>
    <sheet name="種目コード" sheetId="2" state="hidden" r:id="rId5"/>
    <sheet name="Sheet1" sheetId="4" state="hidden" r:id="rId6"/>
  </sheets>
  <definedNames>
    <definedName name="_xlnm._FilterDatabase" localSheetId="0" hidden="1">一覧表!$A$7:$P$46</definedName>
    <definedName name="_xlnm.Print_Area" localSheetId="0">一覧表!$A$1:$Q$55</definedName>
    <definedName name="_xlnm.Print_Titles" localSheetId="0">一覧表!$4:$9</definedName>
    <definedName name="種別">Sheet1!$G$2:$G$5</definedName>
    <definedName name="種目コード">一覧表!#REF!</definedName>
    <definedName name="職名">Sheet1!$C$2:$C$11</definedName>
    <definedName name="審判">Sheet1!$E$2:$E$28</definedName>
    <definedName name="審判一覧">Sheet1!$E$2:$E$28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5" i="1" l="1"/>
  <c r="J25" i="1"/>
  <c r="R18" i="5" s="1"/>
  <c r="M25" i="1"/>
  <c r="I4" i="1"/>
  <c r="I5" i="1"/>
  <c r="B4" i="1"/>
  <c r="D24" i="6"/>
  <c r="E24" i="6"/>
  <c r="D25" i="6"/>
  <c r="E25" i="6"/>
  <c r="J10" i="1"/>
  <c r="R3" i="5" s="1"/>
  <c r="D15" i="6"/>
  <c r="R47" i="1"/>
  <c r="D13" i="6"/>
  <c r="D14" i="6"/>
  <c r="D16" i="6"/>
  <c r="D17" i="6"/>
  <c r="D9" i="6"/>
  <c r="D5" i="6"/>
  <c r="D6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6" i="6"/>
  <c r="E27" i="6"/>
  <c r="E5" i="6"/>
  <c r="D7" i="6"/>
  <c r="D8" i="6"/>
  <c r="D10" i="6"/>
  <c r="D11" i="6"/>
  <c r="D12" i="6"/>
  <c r="D18" i="6"/>
  <c r="D19" i="6"/>
  <c r="D20" i="6"/>
  <c r="D21" i="6"/>
  <c r="D22" i="6"/>
  <c r="D23" i="6"/>
  <c r="D26" i="6"/>
  <c r="D27" i="6"/>
  <c r="U35" i="1"/>
  <c r="R41" i="1"/>
  <c r="R42" i="1"/>
  <c r="R43" i="1"/>
  <c r="R44" i="1"/>
  <c r="R45" i="1"/>
  <c r="R46" i="1"/>
  <c r="C4" i="5"/>
  <c r="J4" i="5" s="1"/>
  <c r="C3" i="5"/>
  <c r="Z3" i="5" s="1"/>
  <c r="AA3" i="5" s="1"/>
  <c r="B4" i="5"/>
  <c r="K4" i="5"/>
  <c r="L4" i="5"/>
  <c r="M4" i="5"/>
  <c r="N4" i="5"/>
  <c r="O4" i="5"/>
  <c r="P4" i="5"/>
  <c r="S4" i="5"/>
  <c r="T4" i="5"/>
  <c r="U4" i="5" s="1"/>
  <c r="AD4" i="5" s="1"/>
  <c r="W4" i="5"/>
  <c r="B5" i="5"/>
  <c r="C5" i="5"/>
  <c r="J5" i="5" s="1"/>
  <c r="K5" i="5"/>
  <c r="L5" i="5"/>
  <c r="M5" i="5"/>
  <c r="N5" i="5"/>
  <c r="O5" i="5"/>
  <c r="P5" i="5"/>
  <c r="AB5" i="5" s="1"/>
  <c r="S5" i="5"/>
  <c r="T5" i="5"/>
  <c r="U5" i="5" s="1"/>
  <c r="W5" i="5"/>
  <c r="B6" i="5"/>
  <c r="C6" i="5"/>
  <c r="D6" i="5" s="1"/>
  <c r="G6" i="5" s="1"/>
  <c r="K6" i="5"/>
  <c r="L6" i="5"/>
  <c r="M6" i="5"/>
  <c r="N6" i="5"/>
  <c r="O6" i="5"/>
  <c r="P6" i="5"/>
  <c r="S6" i="5"/>
  <c r="T6" i="5"/>
  <c r="U6" i="5" s="1"/>
  <c r="AD6" i="5" s="1"/>
  <c r="W6" i="5"/>
  <c r="B7" i="5"/>
  <c r="C7" i="5"/>
  <c r="Z7" i="5" s="1"/>
  <c r="K7" i="5"/>
  <c r="L7" i="5"/>
  <c r="M7" i="5"/>
  <c r="N7" i="5"/>
  <c r="O7" i="5"/>
  <c r="P7" i="5"/>
  <c r="S7" i="5"/>
  <c r="T7" i="5"/>
  <c r="W7" i="5"/>
  <c r="B8" i="5"/>
  <c r="C8" i="5"/>
  <c r="F8" i="5" s="1"/>
  <c r="K8" i="5"/>
  <c r="L8" i="5"/>
  <c r="M8" i="5"/>
  <c r="N8" i="5"/>
  <c r="O8" i="5"/>
  <c r="P8" i="5"/>
  <c r="Q8" i="5" s="1"/>
  <c r="S8" i="5"/>
  <c r="T8" i="5"/>
  <c r="W8" i="5"/>
  <c r="B9" i="5"/>
  <c r="C9" i="5"/>
  <c r="J9" i="5" s="1"/>
  <c r="K9" i="5"/>
  <c r="L9" i="5"/>
  <c r="M9" i="5"/>
  <c r="N9" i="5"/>
  <c r="O9" i="5"/>
  <c r="P9" i="5"/>
  <c r="Q9" i="5" s="1"/>
  <c r="AC9" i="5" s="1"/>
  <c r="S9" i="5"/>
  <c r="T9" i="5"/>
  <c r="U9" i="5" s="1"/>
  <c r="W9" i="5"/>
  <c r="B10" i="5"/>
  <c r="C10" i="5"/>
  <c r="Z10" i="5" s="1"/>
  <c r="AA10" i="5" s="1"/>
  <c r="K10" i="5"/>
  <c r="L10" i="5"/>
  <c r="M10" i="5"/>
  <c r="N10" i="5"/>
  <c r="O10" i="5"/>
  <c r="P10" i="5"/>
  <c r="Q10" i="5" s="1"/>
  <c r="S10" i="5"/>
  <c r="T10" i="5"/>
  <c r="U10" i="5" s="1"/>
  <c r="W10" i="5"/>
  <c r="B11" i="5"/>
  <c r="C11" i="5"/>
  <c r="F11" i="5" s="1"/>
  <c r="K11" i="5"/>
  <c r="L11" i="5"/>
  <c r="M11" i="5"/>
  <c r="N11" i="5"/>
  <c r="O11" i="5"/>
  <c r="P11" i="5"/>
  <c r="Q11" i="5" s="1"/>
  <c r="S11" i="5"/>
  <c r="T11" i="5"/>
  <c r="AD11" i="5" s="1"/>
  <c r="W11" i="5"/>
  <c r="B12" i="5"/>
  <c r="C12" i="5"/>
  <c r="J12" i="5" s="1"/>
  <c r="K12" i="5"/>
  <c r="L12" i="5"/>
  <c r="M12" i="5"/>
  <c r="N12" i="5"/>
  <c r="O12" i="5"/>
  <c r="P12" i="5"/>
  <c r="Q12" i="5" s="1"/>
  <c r="S12" i="5"/>
  <c r="T12" i="5"/>
  <c r="U12" i="5" s="1"/>
  <c r="W12" i="5"/>
  <c r="B13" i="5"/>
  <c r="C13" i="5"/>
  <c r="F13" i="5" s="1"/>
  <c r="K13" i="5"/>
  <c r="L13" i="5"/>
  <c r="M13" i="5"/>
  <c r="N13" i="5"/>
  <c r="O13" i="5"/>
  <c r="P13" i="5"/>
  <c r="S13" i="5"/>
  <c r="T13" i="5"/>
  <c r="W13" i="5"/>
  <c r="B14" i="5"/>
  <c r="C14" i="5"/>
  <c r="J14" i="5" s="1"/>
  <c r="K14" i="5"/>
  <c r="L14" i="5"/>
  <c r="M14" i="5"/>
  <c r="N14" i="5"/>
  <c r="O14" i="5"/>
  <c r="P14" i="5"/>
  <c r="Q14" i="5" s="1"/>
  <c r="S14" i="5"/>
  <c r="T14" i="5"/>
  <c r="U14" i="5" s="1"/>
  <c r="W14" i="5"/>
  <c r="B15" i="5"/>
  <c r="C15" i="5"/>
  <c r="I15" i="5" s="1"/>
  <c r="K15" i="5"/>
  <c r="L15" i="5"/>
  <c r="M15" i="5"/>
  <c r="N15" i="5"/>
  <c r="O15" i="5"/>
  <c r="P15" i="5"/>
  <c r="S15" i="5"/>
  <c r="T15" i="5"/>
  <c r="U15" i="5" s="1"/>
  <c r="W15" i="5"/>
  <c r="B16" i="5"/>
  <c r="C16" i="5"/>
  <c r="Z16" i="5" s="1"/>
  <c r="K16" i="5"/>
  <c r="L16" i="5"/>
  <c r="M16" i="5"/>
  <c r="N16" i="5"/>
  <c r="O16" i="5"/>
  <c r="P16" i="5"/>
  <c r="Q16" i="5" s="1"/>
  <c r="S16" i="5"/>
  <c r="T16" i="5"/>
  <c r="U16" i="5" s="1"/>
  <c r="W16" i="5"/>
  <c r="B17" i="5"/>
  <c r="C17" i="5"/>
  <c r="E17" i="5" s="1"/>
  <c r="H17" i="5" s="1"/>
  <c r="K17" i="5"/>
  <c r="L17" i="5"/>
  <c r="M17" i="5"/>
  <c r="N17" i="5"/>
  <c r="O17" i="5"/>
  <c r="P17" i="5"/>
  <c r="S17" i="5"/>
  <c r="T17" i="5"/>
  <c r="U17" i="5" s="1"/>
  <c r="AD17" i="5" s="1"/>
  <c r="W17" i="5"/>
  <c r="B18" i="5"/>
  <c r="C18" i="5"/>
  <c r="I18" i="5" s="1"/>
  <c r="K18" i="5"/>
  <c r="L18" i="5"/>
  <c r="M18" i="5"/>
  <c r="N18" i="5"/>
  <c r="O18" i="5"/>
  <c r="P18" i="5"/>
  <c r="S18" i="5"/>
  <c r="T18" i="5"/>
  <c r="U18" i="5" s="1"/>
  <c r="W18" i="5"/>
  <c r="B19" i="5"/>
  <c r="C19" i="5"/>
  <c r="Z19" i="5" s="1"/>
  <c r="AA19" i="5" s="1"/>
  <c r="K19" i="5"/>
  <c r="L19" i="5"/>
  <c r="M19" i="5"/>
  <c r="N19" i="5"/>
  <c r="O19" i="5"/>
  <c r="P19" i="5"/>
  <c r="S19" i="5"/>
  <c r="T19" i="5"/>
  <c r="U19" i="5" s="1"/>
  <c r="AD19" i="5" s="1"/>
  <c r="W19" i="5"/>
  <c r="B20" i="5"/>
  <c r="C20" i="5"/>
  <c r="Z20" i="5" s="1"/>
  <c r="AA20" i="5" s="1"/>
  <c r="K20" i="5"/>
  <c r="L20" i="5"/>
  <c r="M20" i="5"/>
  <c r="N20" i="5"/>
  <c r="O20" i="5"/>
  <c r="P20" i="5"/>
  <c r="S20" i="5"/>
  <c r="T20" i="5"/>
  <c r="U20" i="5" s="1"/>
  <c r="W20" i="5"/>
  <c r="B21" i="5"/>
  <c r="C21" i="5"/>
  <c r="J21" i="5" s="1"/>
  <c r="K21" i="5"/>
  <c r="L21" i="5"/>
  <c r="M21" i="5"/>
  <c r="N21" i="5"/>
  <c r="O21" i="5"/>
  <c r="P21" i="5"/>
  <c r="S21" i="5"/>
  <c r="T21" i="5"/>
  <c r="U21" i="5" s="1"/>
  <c r="W21" i="5"/>
  <c r="B22" i="5"/>
  <c r="C22" i="5"/>
  <c r="J22" i="5" s="1"/>
  <c r="K22" i="5"/>
  <c r="L22" i="5"/>
  <c r="M22" i="5"/>
  <c r="N22" i="5"/>
  <c r="O22" i="5"/>
  <c r="P22" i="5"/>
  <c r="S22" i="5"/>
  <c r="T22" i="5"/>
  <c r="U22" i="5" s="1"/>
  <c r="W22" i="5"/>
  <c r="B23" i="5"/>
  <c r="C23" i="5"/>
  <c r="F23" i="5" s="1"/>
  <c r="K23" i="5"/>
  <c r="L23" i="5"/>
  <c r="M23" i="5"/>
  <c r="N23" i="5"/>
  <c r="O23" i="5"/>
  <c r="P23" i="5"/>
  <c r="S23" i="5"/>
  <c r="T23" i="5"/>
  <c r="U23" i="5" s="1"/>
  <c r="W23" i="5"/>
  <c r="B24" i="5"/>
  <c r="C24" i="5"/>
  <c r="E24" i="5" s="1"/>
  <c r="H24" i="5" s="1"/>
  <c r="K24" i="5"/>
  <c r="L24" i="5"/>
  <c r="M24" i="5"/>
  <c r="N24" i="5"/>
  <c r="O24" i="5"/>
  <c r="P24" i="5"/>
  <c r="Q24" i="5" s="1"/>
  <c r="S24" i="5"/>
  <c r="T24" i="5"/>
  <c r="U24" i="5" s="1"/>
  <c r="W24" i="5"/>
  <c r="B25" i="5"/>
  <c r="C25" i="5"/>
  <c r="E25" i="5" s="1"/>
  <c r="H25" i="5" s="1"/>
  <c r="K25" i="5"/>
  <c r="L25" i="5"/>
  <c r="M25" i="5"/>
  <c r="N25" i="5"/>
  <c r="O25" i="5"/>
  <c r="P25" i="5"/>
  <c r="S25" i="5"/>
  <c r="T25" i="5"/>
  <c r="U25" i="5" s="1"/>
  <c r="W25" i="5"/>
  <c r="B26" i="5"/>
  <c r="C26" i="5"/>
  <c r="E26" i="5" s="1"/>
  <c r="H26" i="5" s="1"/>
  <c r="K26" i="5"/>
  <c r="L26" i="5"/>
  <c r="M26" i="5"/>
  <c r="N26" i="5"/>
  <c r="O26" i="5"/>
  <c r="P26" i="5"/>
  <c r="Q26" i="5" s="1"/>
  <c r="S26" i="5"/>
  <c r="T26" i="5"/>
  <c r="U26" i="5" s="1"/>
  <c r="W26" i="5"/>
  <c r="B27" i="5"/>
  <c r="C27" i="5"/>
  <c r="I27" i="5" s="1"/>
  <c r="K27" i="5"/>
  <c r="L27" i="5"/>
  <c r="M27" i="5"/>
  <c r="N27" i="5"/>
  <c r="O27" i="5"/>
  <c r="P27" i="5"/>
  <c r="S27" i="5"/>
  <c r="T27" i="5"/>
  <c r="W27" i="5"/>
  <c r="B28" i="5"/>
  <c r="C28" i="5"/>
  <c r="J28" i="5" s="1"/>
  <c r="K28" i="5"/>
  <c r="L28" i="5"/>
  <c r="M28" i="5"/>
  <c r="N28" i="5"/>
  <c r="O28" i="5"/>
  <c r="P28" i="5"/>
  <c r="S28" i="5"/>
  <c r="T28" i="5"/>
  <c r="W28" i="5"/>
  <c r="B29" i="5"/>
  <c r="C29" i="5"/>
  <c r="E29" i="5" s="1"/>
  <c r="H29" i="5" s="1"/>
  <c r="K29" i="5"/>
  <c r="L29" i="5"/>
  <c r="M29" i="5"/>
  <c r="N29" i="5"/>
  <c r="O29" i="5"/>
  <c r="P29" i="5"/>
  <c r="S29" i="5"/>
  <c r="T29" i="5"/>
  <c r="U29" i="5" s="1"/>
  <c r="W29" i="5"/>
  <c r="B30" i="5"/>
  <c r="C30" i="5"/>
  <c r="Z30" i="5" s="1"/>
  <c r="AA30" i="5" s="1"/>
  <c r="K30" i="5"/>
  <c r="L30" i="5"/>
  <c r="M30" i="5"/>
  <c r="N30" i="5"/>
  <c r="O30" i="5"/>
  <c r="P30" i="5"/>
  <c r="AB30" i="5" s="1"/>
  <c r="S30" i="5"/>
  <c r="T30" i="5"/>
  <c r="U30" i="5" s="1"/>
  <c r="W30" i="5"/>
  <c r="B31" i="5"/>
  <c r="C31" i="5"/>
  <c r="Z31" i="5" s="1"/>
  <c r="AA31" i="5" s="1"/>
  <c r="K31" i="5"/>
  <c r="L31" i="5"/>
  <c r="M31" i="5"/>
  <c r="N31" i="5"/>
  <c r="O31" i="5"/>
  <c r="P31" i="5"/>
  <c r="S31" i="5"/>
  <c r="T31" i="5"/>
  <c r="AD31" i="5" s="1"/>
  <c r="W31" i="5"/>
  <c r="B32" i="5"/>
  <c r="C32" i="5"/>
  <c r="K32" i="5"/>
  <c r="L32" i="5"/>
  <c r="M32" i="5"/>
  <c r="N32" i="5"/>
  <c r="O32" i="5"/>
  <c r="P32" i="5"/>
  <c r="AB32" i="5" s="1"/>
  <c r="S32" i="5"/>
  <c r="T32" i="5"/>
  <c r="U32" i="5" s="1"/>
  <c r="W32" i="5"/>
  <c r="B33" i="5"/>
  <c r="C33" i="5"/>
  <c r="E33" i="5" s="1"/>
  <c r="H33" i="5" s="1"/>
  <c r="K33" i="5"/>
  <c r="L33" i="5"/>
  <c r="M33" i="5"/>
  <c r="N33" i="5"/>
  <c r="O33" i="5"/>
  <c r="P33" i="5"/>
  <c r="Q33" i="5" s="1"/>
  <c r="S33" i="5"/>
  <c r="T33" i="5"/>
  <c r="AD33" i="5" s="1"/>
  <c r="W33" i="5"/>
  <c r="B34" i="5"/>
  <c r="C34" i="5"/>
  <c r="J34" i="5" s="1"/>
  <c r="K34" i="5"/>
  <c r="L34" i="5"/>
  <c r="M34" i="5"/>
  <c r="N34" i="5"/>
  <c r="O34" i="5"/>
  <c r="P34" i="5"/>
  <c r="S34" i="5"/>
  <c r="T34" i="5"/>
  <c r="U34" i="5" s="1"/>
  <c r="W34" i="5"/>
  <c r="B35" i="5"/>
  <c r="C35" i="5"/>
  <c r="K35" i="5"/>
  <c r="L35" i="5"/>
  <c r="M35" i="5"/>
  <c r="N35" i="5"/>
  <c r="O35" i="5"/>
  <c r="P35" i="5"/>
  <c r="S35" i="5"/>
  <c r="T35" i="5"/>
  <c r="AD35" i="5" s="1"/>
  <c r="W35" i="5"/>
  <c r="B36" i="5"/>
  <c r="C36" i="5"/>
  <c r="I36" i="5" s="1"/>
  <c r="K36" i="5"/>
  <c r="L36" i="5"/>
  <c r="M36" i="5"/>
  <c r="N36" i="5"/>
  <c r="O36" i="5"/>
  <c r="P36" i="5"/>
  <c r="Q36" i="5" s="1"/>
  <c r="AB36" i="5"/>
  <c r="S36" i="5"/>
  <c r="T36" i="5"/>
  <c r="AD36" i="5" s="1"/>
  <c r="W36" i="5"/>
  <c r="B37" i="5"/>
  <c r="C37" i="5"/>
  <c r="E37" i="5" s="1"/>
  <c r="H37" i="5" s="1"/>
  <c r="K37" i="5"/>
  <c r="L37" i="5"/>
  <c r="M37" i="5"/>
  <c r="N37" i="5"/>
  <c r="O37" i="5"/>
  <c r="P37" i="5"/>
  <c r="Q37" i="5" s="1"/>
  <c r="S37" i="5"/>
  <c r="T37" i="5"/>
  <c r="W37" i="5"/>
  <c r="B38" i="5"/>
  <c r="C38" i="5"/>
  <c r="D38" i="5" s="1"/>
  <c r="G38" i="5" s="1"/>
  <c r="K38" i="5"/>
  <c r="L38" i="5"/>
  <c r="M38" i="5"/>
  <c r="N38" i="5"/>
  <c r="O38" i="5"/>
  <c r="P38" i="5"/>
  <c r="AC38" i="5" s="1"/>
  <c r="S38" i="5"/>
  <c r="T38" i="5"/>
  <c r="W38" i="5"/>
  <c r="B39" i="5"/>
  <c r="C39" i="5"/>
  <c r="K39" i="5"/>
  <c r="L39" i="5"/>
  <c r="M39" i="5"/>
  <c r="N39" i="5"/>
  <c r="O39" i="5"/>
  <c r="P39" i="5"/>
  <c r="AC39" i="5" s="1"/>
  <c r="S39" i="5"/>
  <c r="T39" i="5"/>
  <c r="U39" i="5" s="1"/>
  <c r="AD39" i="5"/>
  <c r="W39" i="5"/>
  <c r="B40" i="5"/>
  <c r="C40" i="5"/>
  <c r="E40" i="5" s="1"/>
  <c r="H40" i="5" s="1"/>
  <c r="K40" i="5"/>
  <c r="L40" i="5"/>
  <c r="M40" i="5"/>
  <c r="N40" i="5"/>
  <c r="O40" i="5"/>
  <c r="P40" i="5"/>
  <c r="AC40" i="5" s="1"/>
  <c r="S40" i="5"/>
  <c r="T40" i="5"/>
  <c r="W40" i="5"/>
  <c r="B41" i="5"/>
  <c r="C41" i="5"/>
  <c r="E41" i="5" s="1"/>
  <c r="H41" i="5" s="1"/>
  <c r="K41" i="5"/>
  <c r="L41" i="5"/>
  <c r="M41" i="5"/>
  <c r="N41" i="5"/>
  <c r="O41" i="5"/>
  <c r="P41" i="5"/>
  <c r="AC41" i="5" s="1"/>
  <c r="S41" i="5"/>
  <c r="T41" i="5"/>
  <c r="AD41" i="5" s="1"/>
  <c r="W41" i="5"/>
  <c r="B42" i="5"/>
  <c r="C42" i="5"/>
  <c r="J42" i="5" s="1"/>
  <c r="K42" i="5"/>
  <c r="L42" i="5"/>
  <c r="M42" i="5"/>
  <c r="N42" i="5"/>
  <c r="O42" i="5"/>
  <c r="P42" i="5"/>
  <c r="AB42" i="5" s="1"/>
  <c r="S42" i="5"/>
  <c r="T42" i="5"/>
  <c r="AD42" i="5" s="1"/>
  <c r="W42" i="5"/>
  <c r="B43" i="5"/>
  <c r="C43" i="5"/>
  <c r="J43" i="5" s="1"/>
  <c r="K43" i="5"/>
  <c r="L43" i="5"/>
  <c r="M43" i="5"/>
  <c r="N43" i="5"/>
  <c r="O43" i="5"/>
  <c r="P43" i="5"/>
  <c r="Q43" i="5" s="1"/>
  <c r="S43" i="5"/>
  <c r="T43" i="5"/>
  <c r="W43" i="5"/>
  <c r="K3" i="5"/>
  <c r="L3" i="5"/>
  <c r="M3" i="5"/>
  <c r="N3" i="5"/>
  <c r="O3" i="5"/>
  <c r="P3" i="5"/>
  <c r="Q3" i="5" s="1"/>
  <c r="S3" i="5"/>
  <c r="T3" i="5"/>
  <c r="W3" i="5"/>
  <c r="B3" i="5"/>
  <c r="A2" i="4"/>
  <c r="V35" i="5"/>
  <c r="R35" i="5"/>
  <c r="V34" i="5"/>
  <c r="R34" i="5"/>
  <c r="M40" i="1"/>
  <c r="V33" i="5" s="1"/>
  <c r="J40" i="1"/>
  <c r="R33" i="5" s="1"/>
  <c r="M39" i="1"/>
  <c r="V32" i="5" s="1"/>
  <c r="J39" i="1"/>
  <c r="R32" i="5" s="1"/>
  <c r="M38" i="1"/>
  <c r="V31" i="5" s="1"/>
  <c r="J38" i="1"/>
  <c r="R31" i="5" s="1"/>
  <c r="M37" i="1"/>
  <c r="V30" i="5" s="1"/>
  <c r="J37" i="1"/>
  <c r="R30" i="5" s="1"/>
  <c r="M36" i="1"/>
  <c r="V29" i="5" s="1"/>
  <c r="J36" i="1"/>
  <c r="R29" i="5" s="1"/>
  <c r="M35" i="1"/>
  <c r="V28" i="5" s="1"/>
  <c r="J35" i="1"/>
  <c r="R28" i="5" s="1"/>
  <c r="M34" i="1"/>
  <c r="V27" i="5" s="1"/>
  <c r="J34" i="1"/>
  <c r="R27" i="5" s="1"/>
  <c r="M33" i="1"/>
  <c r="V26" i="5" s="1"/>
  <c r="J33" i="1"/>
  <c r="R26" i="5" s="1"/>
  <c r="M46" i="1"/>
  <c r="V43" i="5" s="1"/>
  <c r="J46" i="1"/>
  <c r="R43" i="5" s="1"/>
  <c r="M45" i="1"/>
  <c r="V42" i="5" s="1"/>
  <c r="J45" i="1"/>
  <c r="R42" i="5" s="1"/>
  <c r="M44" i="1"/>
  <c r="V41" i="5" s="1"/>
  <c r="J44" i="1"/>
  <c r="R41" i="5" s="1"/>
  <c r="M43" i="1"/>
  <c r="V40" i="5" s="1"/>
  <c r="J43" i="1"/>
  <c r="R40" i="5" s="1"/>
  <c r="M42" i="1"/>
  <c r="V39" i="5" s="1"/>
  <c r="J42" i="1"/>
  <c r="R39" i="5" s="1"/>
  <c r="M41" i="1"/>
  <c r="V38" i="5" s="1"/>
  <c r="J41" i="1"/>
  <c r="R38" i="5" s="1"/>
  <c r="B1" i="1"/>
  <c r="J8" i="1"/>
  <c r="M8" i="1"/>
  <c r="M10" i="1"/>
  <c r="V3" i="5" s="1"/>
  <c r="J11" i="1"/>
  <c r="R4" i="5" s="1"/>
  <c r="M11" i="1"/>
  <c r="V4" i="5" s="1"/>
  <c r="J12" i="1"/>
  <c r="R5" i="5" s="1"/>
  <c r="M12" i="1"/>
  <c r="V5" i="5" s="1"/>
  <c r="J13" i="1"/>
  <c r="R6" i="5" s="1"/>
  <c r="M13" i="1"/>
  <c r="V6" i="5" s="1"/>
  <c r="J14" i="1"/>
  <c r="R7" i="5" s="1"/>
  <c r="M14" i="1"/>
  <c r="V7" i="5" s="1"/>
  <c r="J15" i="1"/>
  <c r="R8" i="5" s="1"/>
  <c r="M15" i="1"/>
  <c r="V8" i="5" s="1"/>
  <c r="J16" i="1"/>
  <c r="R9" i="5" s="1"/>
  <c r="M16" i="1"/>
  <c r="V9" i="5" s="1"/>
  <c r="J17" i="1"/>
  <c r="R10" i="5" s="1"/>
  <c r="M17" i="1"/>
  <c r="V10" i="5" s="1"/>
  <c r="J18" i="1"/>
  <c r="R11" i="5" s="1"/>
  <c r="M18" i="1"/>
  <c r="V11" i="5" s="1"/>
  <c r="J19" i="1"/>
  <c r="R12" i="5" s="1"/>
  <c r="M19" i="1"/>
  <c r="V12" i="5" s="1"/>
  <c r="J20" i="1"/>
  <c r="R13" i="5" s="1"/>
  <c r="M20" i="1"/>
  <c r="V13" i="5" s="1"/>
  <c r="J21" i="1"/>
  <c r="R14" i="5" s="1"/>
  <c r="M21" i="1"/>
  <c r="V14" i="5" s="1"/>
  <c r="J22" i="1"/>
  <c r="R15" i="5" s="1"/>
  <c r="M22" i="1"/>
  <c r="V15" i="5" s="1"/>
  <c r="J23" i="1"/>
  <c r="R16" i="5" s="1"/>
  <c r="M23" i="1"/>
  <c r="V16" i="5" s="1"/>
  <c r="J24" i="1"/>
  <c r="R17" i="5" s="1"/>
  <c r="M24" i="1"/>
  <c r="V17" i="5" s="1"/>
  <c r="V18" i="5"/>
  <c r="J26" i="1"/>
  <c r="R19" i="5" s="1"/>
  <c r="M26" i="1"/>
  <c r="V19" i="5" s="1"/>
  <c r="J27" i="1"/>
  <c r="R20" i="5" s="1"/>
  <c r="M27" i="1"/>
  <c r="V20" i="5" s="1"/>
  <c r="J28" i="1"/>
  <c r="R21" i="5" s="1"/>
  <c r="M28" i="1"/>
  <c r="V21" i="5" s="1"/>
  <c r="J29" i="1"/>
  <c r="R22" i="5" s="1"/>
  <c r="M29" i="1"/>
  <c r="V22" i="5" s="1"/>
  <c r="J30" i="1"/>
  <c r="R23" i="5" s="1"/>
  <c r="M30" i="1"/>
  <c r="V23" i="5" s="1"/>
  <c r="J31" i="1"/>
  <c r="R24" i="5" s="1"/>
  <c r="M31" i="1"/>
  <c r="V24" i="5"/>
  <c r="J32" i="1"/>
  <c r="R25" i="5" s="1"/>
  <c r="M32" i="1"/>
  <c r="V25" i="5" s="1"/>
  <c r="R36" i="5"/>
  <c r="V36" i="5"/>
  <c r="R37" i="5"/>
  <c r="V37" i="5"/>
  <c r="AD29" i="5"/>
  <c r="AC33" i="5"/>
  <c r="F34" i="5"/>
  <c r="F25" i="5"/>
  <c r="I40" i="5"/>
  <c r="F40" i="5"/>
  <c r="I34" i="5"/>
  <c r="J40" i="5"/>
  <c r="E42" i="5"/>
  <c r="H42" i="5" s="1"/>
  <c r="E34" i="5"/>
  <c r="H34" i="5" s="1"/>
  <c r="Z34" i="5"/>
  <c r="AA34" i="5" s="1"/>
  <c r="Z22" i="5"/>
  <c r="AA22" i="5" s="1"/>
  <c r="D34" i="5"/>
  <c r="G34" i="5" s="1"/>
  <c r="D22" i="5"/>
  <c r="G22" i="5" s="1"/>
  <c r="D39" i="5"/>
  <c r="G39" i="5" s="1"/>
  <c r="AD40" i="5"/>
  <c r="U40" i="5"/>
  <c r="Z13" i="5"/>
  <c r="AA13" i="5" s="1"/>
  <c r="D33" i="5"/>
  <c r="G33" i="5" s="1"/>
  <c r="Z33" i="5"/>
  <c r="AA33" i="5" s="1"/>
  <c r="Q42" i="5"/>
  <c r="Q41" i="5"/>
  <c r="D40" i="5"/>
  <c r="G40" i="5" s="1"/>
  <c r="AD37" i="5"/>
  <c r="U37" i="5"/>
  <c r="R39" i="1"/>
  <c r="F33" i="5"/>
  <c r="J33" i="5"/>
  <c r="AD21" i="5"/>
  <c r="Z27" i="5"/>
  <c r="AA27" i="5" s="1"/>
  <c r="AD24" i="5"/>
  <c r="I33" i="5"/>
  <c r="AD43" i="5"/>
  <c r="U43" i="5"/>
  <c r="U42" i="5"/>
  <c r="U41" i="5"/>
  <c r="AB38" i="5"/>
  <c r="AC36" i="5"/>
  <c r="R40" i="1"/>
  <c r="I39" i="5"/>
  <c r="Q38" i="5"/>
  <c r="Z9" i="5"/>
  <c r="AA9" i="5" s="1"/>
  <c r="D9" i="5"/>
  <c r="G9" i="5" s="1"/>
  <c r="E22" i="5"/>
  <c r="H22" i="5" s="1"/>
  <c r="I20" i="5"/>
  <c r="F22" i="5"/>
  <c r="E9" i="5"/>
  <c r="H9" i="5" s="1"/>
  <c r="I22" i="5"/>
  <c r="D20" i="5"/>
  <c r="G20" i="5" s="1"/>
  <c r="I8" i="5"/>
  <c r="E8" i="5"/>
  <c r="H8" i="5" s="1"/>
  <c r="F20" i="5"/>
  <c r="D8" i="5"/>
  <c r="G8" i="5" s="1"/>
  <c r="D35" i="5"/>
  <c r="G35" i="5" s="1"/>
  <c r="Z35" i="5"/>
  <c r="Z32" i="5"/>
  <c r="AA32" i="5" s="1"/>
  <c r="I32" i="5"/>
  <c r="J32" i="5"/>
  <c r="F32" i="5"/>
  <c r="I35" i="5"/>
  <c r="E32" i="5"/>
  <c r="H32" i="5" s="1"/>
  <c r="J19" i="5"/>
  <c r="I19" i="5"/>
  <c r="D32" i="5"/>
  <c r="G32" i="5" s="1"/>
  <c r="D41" i="5"/>
  <c r="G41" i="5" s="1"/>
  <c r="I41" i="5"/>
  <c r="Z40" i="5"/>
  <c r="AA40" i="5" s="1"/>
  <c r="Y40" i="5" s="1"/>
  <c r="Q34" i="5"/>
  <c r="I21" i="5"/>
  <c r="AD12" i="5"/>
  <c r="U11" i="5"/>
  <c r="F35" i="5"/>
  <c r="E20" i="5"/>
  <c r="H20" i="5" s="1"/>
  <c r="J20" i="5"/>
  <c r="D19" i="5"/>
  <c r="G19" i="5" s="1"/>
  <c r="J35" i="5"/>
  <c r="Z43" i="5"/>
  <c r="F43" i="5"/>
  <c r="E7" i="5"/>
  <c r="H7" i="5" s="1"/>
  <c r="J7" i="5"/>
  <c r="Q15" i="5"/>
  <c r="AC15" i="5" s="1"/>
  <c r="E35" i="5"/>
  <c r="H35" i="5" s="1"/>
  <c r="AA35" i="5"/>
  <c r="D42" i="5"/>
  <c r="G42" i="5" s="1"/>
  <c r="AD38" i="5"/>
  <c r="U38" i="5"/>
  <c r="F19" i="5"/>
  <c r="E19" i="5"/>
  <c r="H19" i="5" s="1"/>
  <c r="F39" i="5"/>
  <c r="J39" i="5"/>
  <c r="E39" i="5"/>
  <c r="H39" i="5" s="1"/>
  <c r="Z39" i="5"/>
  <c r="AA39" i="5" s="1"/>
  <c r="Q21" i="5"/>
  <c r="AD5" i="5"/>
  <c r="I9" i="5"/>
  <c r="AD16" i="5"/>
  <c r="Z12" i="5"/>
  <c r="AA12" i="5" s="1"/>
  <c r="I12" i="5"/>
  <c r="J11" i="5"/>
  <c r="I11" i="5"/>
  <c r="AD15" i="5" l="1"/>
  <c r="Z21" i="5"/>
  <c r="AA21" i="5" s="1"/>
  <c r="F9" i="5"/>
  <c r="J18" i="5"/>
  <c r="I14" i="5"/>
  <c r="E18" i="5"/>
  <c r="H18" i="5" s="1"/>
  <c r="F18" i="5"/>
  <c r="D18" i="5"/>
  <c r="G18" i="5" s="1"/>
  <c r="D21" i="5"/>
  <c r="G21" i="5" s="1"/>
  <c r="AD22" i="5"/>
  <c r="J30" i="5"/>
  <c r="Q30" i="5"/>
  <c r="AC30" i="5" s="1"/>
  <c r="I30" i="5"/>
  <c r="E30" i="5"/>
  <c r="H30" i="5" s="1"/>
  <c r="D30" i="5"/>
  <c r="G30" i="5" s="1"/>
  <c r="F30" i="5"/>
  <c r="AB23" i="5"/>
  <c r="AD23" i="5"/>
  <c r="AB25" i="5"/>
  <c r="D23" i="5"/>
  <c r="G23" i="5" s="1"/>
  <c r="AD18" i="5"/>
  <c r="AB20" i="5"/>
  <c r="D13" i="5"/>
  <c r="G13" i="5" s="1"/>
  <c r="J13" i="5"/>
  <c r="I23" i="5"/>
  <c r="I10" i="5"/>
  <c r="E13" i="5"/>
  <c r="H13" i="5" s="1"/>
  <c r="AB27" i="5"/>
  <c r="D11" i="5"/>
  <c r="G11" i="5" s="1"/>
  <c r="D10" i="5"/>
  <c r="G10" i="5" s="1"/>
  <c r="AD25" i="5"/>
  <c r="J23" i="5"/>
  <c r="U31" i="5"/>
  <c r="AB28" i="5"/>
  <c r="AB15" i="5"/>
  <c r="Z11" i="5"/>
  <c r="AA11" i="5" s="1"/>
  <c r="Z41" i="5"/>
  <c r="U36" i="5"/>
  <c r="AB41" i="5"/>
  <c r="AB18" i="5"/>
  <c r="AB6" i="5"/>
  <c r="E11" i="5"/>
  <c r="H11" i="5" s="1"/>
  <c r="F41" i="5"/>
  <c r="AC8" i="5"/>
  <c r="U35" i="5"/>
  <c r="I13" i="5"/>
  <c r="AD20" i="5"/>
  <c r="J10" i="5"/>
  <c r="AD32" i="5"/>
  <c r="F10" i="5"/>
  <c r="U33" i="5"/>
  <c r="Z23" i="5"/>
  <c r="AA23" i="5" s="1"/>
  <c r="Y23" i="5" s="1"/>
  <c r="E23" i="5"/>
  <c r="H23" i="5" s="1"/>
  <c r="E10" i="5"/>
  <c r="H10" i="5" s="1"/>
  <c r="AD9" i="5"/>
  <c r="AB9" i="5"/>
  <c r="AD26" i="5"/>
  <c r="Q31" i="5"/>
  <c r="AC31" i="5" s="1"/>
  <c r="AB31" i="5"/>
  <c r="F31" i="5"/>
  <c r="AC26" i="5"/>
  <c r="AB26" i="5"/>
  <c r="Q25" i="5"/>
  <c r="AC25" i="5" s="1"/>
  <c r="AC24" i="5"/>
  <c r="AB24" i="5"/>
  <c r="Q23" i="5"/>
  <c r="AC23" i="5" s="1"/>
  <c r="AC21" i="5"/>
  <c r="F37" i="5"/>
  <c r="J17" i="5"/>
  <c r="Y35" i="5"/>
  <c r="Q28" i="5"/>
  <c r="AC28" i="5" s="1"/>
  <c r="AB13" i="5"/>
  <c r="I37" i="5"/>
  <c r="Q27" i="5"/>
  <c r="AC27" i="5" s="1"/>
  <c r="D37" i="5"/>
  <c r="G37" i="5" s="1"/>
  <c r="Z37" i="5"/>
  <c r="AA37" i="5" s="1"/>
  <c r="Y19" i="5"/>
  <c r="D12" i="5"/>
  <c r="G12" i="5" s="1"/>
  <c r="AB11" i="5"/>
  <c r="J37" i="5"/>
  <c r="AD30" i="5"/>
  <c r="U13" i="5"/>
  <c r="AD13" i="5" s="1"/>
  <c r="F36" i="5"/>
  <c r="AD10" i="5"/>
  <c r="Y32" i="5"/>
  <c r="AB7" i="5"/>
  <c r="U7" i="5"/>
  <c r="AD7" i="5" s="1"/>
  <c r="AB29" i="5"/>
  <c r="AA41" i="5"/>
  <c r="AC3" i="5"/>
  <c r="AC32" i="5"/>
  <c r="Z8" i="5"/>
  <c r="E15" i="5"/>
  <c r="H15" i="5" s="1"/>
  <c r="Q5" i="5"/>
  <c r="AC5" i="5" s="1"/>
  <c r="Q39" i="5"/>
  <c r="Q29" i="5"/>
  <c r="AC29" i="5" s="1"/>
  <c r="AB4" i="5"/>
  <c r="AB17" i="5"/>
  <c r="AB12" i="5"/>
  <c r="U8" i="5"/>
  <c r="AD8" i="5" s="1"/>
  <c r="AB8" i="5"/>
  <c r="AC16" i="5"/>
  <c r="F26" i="5"/>
  <c r="D26" i="5"/>
  <c r="G26" i="5" s="1"/>
  <c r="D25" i="5"/>
  <c r="G25" i="5" s="1"/>
  <c r="J26" i="5"/>
  <c r="D3" i="5"/>
  <c r="G3" i="5" s="1"/>
  <c r="F21" i="5"/>
  <c r="Z6" i="5"/>
  <c r="D5" i="5"/>
  <c r="G5" i="5" s="1"/>
  <c r="E21" i="5"/>
  <c r="H21" i="5" s="1"/>
  <c r="Z5" i="5"/>
  <c r="AA5" i="5" s="1"/>
  <c r="Y5" i="5" s="1"/>
  <c r="E3" i="5"/>
  <c r="H3" i="5" s="1"/>
  <c r="F3" i="5"/>
  <c r="F12" i="5"/>
  <c r="I3" i="5"/>
  <c r="I26" i="5"/>
  <c r="Z28" i="5"/>
  <c r="AA28" i="5" s="1"/>
  <c r="Y28" i="5" s="1"/>
  <c r="Y30" i="5"/>
  <c r="Y11" i="5"/>
  <c r="E27" i="5"/>
  <c r="H27" i="5" s="1"/>
  <c r="D31" i="5"/>
  <c r="G31" i="5" s="1"/>
  <c r="Q18" i="5"/>
  <c r="AC18" i="5" s="1"/>
  <c r="I25" i="5"/>
  <c r="J41" i="5"/>
  <c r="I43" i="5"/>
  <c r="Y20" i="5"/>
  <c r="Z18" i="5"/>
  <c r="AA18" i="5" s="1"/>
  <c r="Y18" i="5" s="1"/>
  <c r="Y9" i="5"/>
  <c r="Y22" i="5"/>
  <c r="Y33" i="5"/>
  <c r="D36" i="5"/>
  <c r="G36" i="5" s="1"/>
  <c r="D27" i="5"/>
  <c r="G27" i="5" s="1"/>
  <c r="AB19" i="5"/>
  <c r="I42" i="5"/>
  <c r="J27" i="5"/>
  <c r="Y27" i="5" s="1"/>
  <c r="AD34" i="5"/>
  <c r="F27" i="5"/>
  <c r="AB40" i="5"/>
  <c r="Q32" i="5"/>
  <c r="J36" i="5"/>
  <c r="J31" i="5"/>
  <c r="Y31" i="5" s="1"/>
  <c r="Z36" i="5"/>
  <c r="AA36" i="5" s="1"/>
  <c r="AB16" i="5"/>
  <c r="E36" i="5"/>
  <c r="H36" i="5" s="1"/>
  <c r="Q40" i="5"/>
  <c r="AB21" i="5"/>
  <c r="I31" i="5"/>
  <c r="Q19" i="5"/>
  <c r="AC19" i="5" s="1"/>
  <c r="Y13" i="5"/>
  <c r="Q20" i="5"/>
  <c r="AC20" i="5" s="1"/>
  <c r="E43" i="5"/>
  <c r="H43" i="5" s="1"/>
  <c r="AB39" i="5"/>
  <c r="AB37" i="5"/>
  <c r="Z25" i="5"/>
  <c r="AA25" i="5" s="1"/>
  <c r="E31" i="5"/>
  <c r="H31" i="5" s="1"/>
  <c r="Z26" i="5"/>
  <c r="AA26" i="5" s="1"/>
  <c r="Q17" i="5"/>
  <c r="AC17" i="5" s="1"/>
  <c r="AC14" i="5"/>
  <c r="AA43" i="5"/>
  <c r="Y43" i="5" s="1"/>
  <c r="D43" i="5"/>
  <c r="G43" i="5" s="1"/>
  <c r="J25" i="5"/>
  <c r="AC37" i="5"/>
  <c r="Q4" i="5"/>
  <c r="AC4" i="5" s="1"/>
  <c r="Q6" i="5"/>
  <c r="AC6" i="5" s="1"/>
  <c r="Q13" i="5"/>
  <c r="AC13" i="5" s="1"/>
  <c r="AB10" i="5"/>
  <c r="R48" i="1"/>
  <c r="AC10" i="5"/>
  <c r="Q7" i="5"/>
  <c r="AC7" i="5" s="1"/>
  <c r="J15" i="5"/>
  <c r="D15" i="5"/>
  <c r="G15" i="5" s="1"/>
  <c r="F16" i="5"/>
  <c r="E14" i="5"/>
  <c r="H14" i="5" s="1"/>
  <c r="Z15" i="5"/>
  <c r="AA15" i="5" s="1"/>
  <c r="D4" i="5"/>
  <c r="G4" i="5" s="1"/>
  <c r="D7" i="5"/>
  <c r="G7" i="5" s="1"/>
  <c r="I7" i="5"/>
  <c r="F17" i="5"/>
  <c r="AA7" i="5"/>
  <c r="Y7" i="5" s="1"/>
  <c r="I16" i="5"/>
  <c r="F5" i="5"/>
  <c r="Z14" i="5"/>
  <c r="AA14" i="5" s="1"/>
  <c r="Y14" i="5" s="1"/>
  <c r="F4" i="5"/>
  <c r="J6" i="5"/>
  <c r="I5" i="5"/>
  <c r="F14" i="5"/>
  <c r="AC12" i="5"/>
  <c r="J3" i="5"/>
  <c r="Y3" i="5" s="1"/>
  <c r="D17" i="5"/>
  <c r="G17" i="5" s="1"/>
  <c r="AA8" i="5"/>
  <c r="Z4" i="5"/>
  <c r="AA4" i="5" s="1"/>
  <c r="Y4" i="5" s="1"/>
  <c r="E12" i="5"/>
  <c r="H12" i="5" s="1"/>
  <c r="F15" i="5"/>
  <c r="Z17" i="5"/>
  <c r="AA17" i="5" s="1"/>
  <c r="Y17" i="5" s="1"/>
  <c r="F7" i="5"/>
  <c r="E5" i="5"/>
  <c r="H5" i="5" s="1"/>
  <c r="D14" i="5"/>
  <c r="G14" i="5" s="1"/>
  <c r="I17" i="5"/>
  <c r="J8" i="5"/>
  <c r="Y10" i="5"/>
  <c r="Y21" i="5"/>
  <c r="Z38" i="5"/>
  <c r="AA38" i="5" s="1"/>
  <c r="F38" i="5"/>
  <c r="J38" i="5"/>
  <c r="E38" i="5"/>
  <c r="H38" i="5" s="1"/>
  <c r="I38" i="5"/>
  <c r="Y34" i="5"/>
  <c r="U27" i="5"/>
  <c r="AD27" i="5"/>
  <c r="Q22" i="5"/>
  <c r="AC22" i="5" s="1"/>
  <c r="AB22" i="5"/>
  <c r="E4" i="5"/>
  <c r="H4" i="5" s="1"/>
  <c r="I4" i="5"/>
  <c r="Y37" i="5"/>
  <c r="Z42" i="5"/>
  <c r="AA42" i="5" s="1"/>
  <c r="Y42" i="5" s="1"/>
  <c r="F42" i="5"/>
  <c r="U28" i="5"/>
  <c r="AD28" i="5"/>
  <c r="D28" i="5"/>
  <c r="G28" i="5" s="1"/>
  <c r="F28" i="5"/>
  <c r="I28" i="5"/>
  <c r="E28" i="5"/>
  <c r="H28" i="5" s="1"/>
  <c r="AB14" i="5"/>
  <c r="AD14" i="5"/>
  <c r="AC11" i="5"/>
  <c r="R18" i="1" s="1"/>
  <c r="Y12" i="5"/>
  <c r="U3" i="5"/>
  <c r="AD3" i="5" s="1"/>
  <c r="AB3" i="5"/>
  <c r="AB43" i="5"/>
  <c r="AC43" i="5"/>
  <c r="AB34" i="5"/>
  <c r="AC34" i="5"/>
  <c r="J29" i="5"/>
  <c r="I29" i="5"/>
  <c r="Z29" i="5"/>
  <c r="AA29" i="5" s="1"/>
  <c r="F29" i="5"/>
  <c r="D29" i="5"/>
  <c r="G29" i="5" s="1"/>
  <c r="I24" i="5"/>
  <c r="F24" i="5"/>
  <c r="J24" i="5"/>
  <c r="Z24" i="5"/>
  <c r="AA24" i="5" s="1"/>
  <c r="D24" i="5"/>
  <c r="G24" i="5" s="1"/>
  <c r="J16" i="5"/>
  <c r="E16" i="5"/>
  <c r="H16" i="5" s="1"/>
  <c r="AA16" i="5"/>
  <c r="D16" i="5"/>
  <c r="G16" i="5" s="1"/>
  <c r="Y39" i="5"/>
  <c r="AC35" i="5"/>
  <c r="AB35" i="5"/>
  <c r="Q35" i="5"/>
  <c r="F6" i="5"/>
  <c r="AA6" i="5"/>
  <c r="I6" i="5"/>
  <c r="E6" i="5"/>
  <c r="H6" i="5" s="1"/>
  <c r="AB33" i="5"/>
  <c r="AC42" i="5"/>
  <c r="R16" i="1" l="1"/>
  <c r="R25" i="1"/>
  <c r="R38" i="1"/>
  <c r="R37" i="1"/>
  <c r="R30" i="1"/>
  <c r="R26" i="1"/>
  <c r="R28" i="1"/>
  <c r="Y41" i="5"/>
  <c r="R14" i="1"/>
  <c r="Y26" i="5"/>
  <c r="R33" i="1" s="1"/>
  <c r="R35" i="1"/>
  <c r="R24" i="1"/>
  <c r="R34" i="1"/>
  <c r="R27" i="1"/>
  <c r="R19" i="1"/>
  <c r="R12" i="1"/>
  <c r="R11" i="1"/>
  <c r="R21" i="1"/>
  <c r="R17" i="1"/>
  <c r="R20" i="1"/>
  <c r="R10" i="1"/>
  <c r="R29" i="1"/>
  <c r="Y36" i="5"/>
  <c r="Y25" i="5"/>
  <c r="R32" i="1" s="1"/>
  <c r="Y6" i="5"/>
  <c r="R13" i="1" s="1"/>
  <c r="Y15" i="5"/>
  <c r="R22" i="1" s="1"/>
  <c r="Y8" i="5"/>
  <c r="R15" i="1" s="1"/>
  <c r="Y16" i="5"/>
  <c r="R23" i="1" s="1"/>
  <c r="Y24" i="5"/>
  <c r="R31" i="1" s="1"/>
  <c r="Y29" i="5"/>
  <c r="R36" i="1" s="1"/>
  <c r="Y38" i="5"/>
  <c r="R51" i="1" l="1"/>
</calcChain>
</file>

<file path=xl/sharedStrings.xml><?xml version="1.0" encoding="utf-8"?>
<sst xmlns="http://schemas.openxmlformats.org/spreadsheetml/2006/main" count="509" uniqueCount="372">
  <si>
    <t>種目ｺｰﾄﾞ</t>
    <phoneticPr fontId="2"/>
  </si>
  <si>
    <t>ﾅﾝﾊﾞｰ</t>
    <phoneticPr fontId="2"/>
  </si>
  <si>
    <t>4×100m</t>
    <phoneticPr fontId="2"/>
  </si>
  <si>
    <t>0001156</t>
    <phoneticPr fontId="2"/>
  </si>
  <si>
    <t>07100</t>
    <phoneticPr fontId="2"/>
  </si>
  <si>
    <t>00150</t>
    <phoneticPr fontId="2"/>
  </si>
  <si>
    <t>名前</t>
    <phoneticPr fontId="2"/>
  </si>
  <si>
    <t xml:space="preserve">例 </t>
    <rPh sb="0" eb="1">
      <t>レイ</t>
    </rPh>
    <phoneticPr fontId="2"/>
  </si>
  <si>
    <t>大会名：</t>
  </si>
  <si>
    <t>学校名：</t>
  </si>
  <si>
    <t>種目名</t>
  </si>
  <si>
    <t>ﾅﾏｴ</t>
  </si>
  <si>
    <t>学年</t>
  </si>
  <si>
    <t>性別</t>
  </si>
  <si>
    <t>県</t>
  </si>
  <si>
    <t>記録</t>
  </si>
  <si>
    <t>800m</t>
  </si>
  <si>
    <t>3000m</t>
  </si>
  <si>
    <t>参加者数男子：</t>
    <rPh sb="0" eb="2">
      <t>サンカ</t>
    </rPh>
    <rPh sb="2" eb="3">
      <t>シャ</t>
    </rPh>
    <rPh sb="3" eb="4">
      <t>スウ</t>
    </rPh>
    <rPh sb="4" eb="6">
      <t>ダンシ</t>
    </rPh>
    <phoneticPr fontId="2"/>
  </si>
  <si>
    <t>女子：</t>
    <rPh sb="0" eb="2">
      <t>ジョシ</t>
    </rPh>
    <phoneticPr fontId="2"/>
  </si>
  <si>
    <t>種目名</t>
    <rPh sb="0" eb="2">
      <t>シュモク</t>
    </rPh>
    <rPh sb="2" eb="3">
      <t>メイ</t>
    </rPh>
    <phoneticPr fontId="2"/>
  </si>
  <si>
    <t>出場種目２</t>
    <phoneticPr fontId="2"/>
  </si>
  <si>
    <t>DBコード</t>
    <phoneticPr fontId="2"/>
  </si>
  <si>
    <t>種目名</t>
    <rPh sb="0" eb="2">
      <t>シュモク</t>
    </rPh>
    <rPh sb="2" eb="3">
      <t>メイ</t>
    </rPh>
    <phoneticPr fontId="2"/>
  </si>
  <si>
    <t>学校ｺｰﾄﾞ</t>
    <phoneticPr fontId="2"/>
  </si>
  <si>
    <t>出場種目１</t>
    <phoneticPr fontId="2"/>
  </si>
  <si>
    <t>リレー</t>
    <phoneticPr fontId="2"/>
  </si>
  <si>
    <t>印</t>
    <rPh sb="0" eb="1">
      <t>イン</t>
    </rPh>
    <phoneticPr fontId="2"/>
  </si>
  <si>
    <t>種目ｺｰﾄﾞ５桁</t>
    <rPh sb="7" eb="8">
      <t>ケタ</t>
    </rPh>
    <phoneticPr fontId="2"/>
  </si>
  <si>
    <t>岡山　太郎</t>
    <rPh sb="0" eb="2">
      <t>オカヤマ</t>
    </rPh>
    <rPh sb="3" eb="5">
      <t>タロウ</t>
    </rPh>
    <phoneticPr fontId="2"/>
  </si>
  <si>
    <t>ｵｶﾔﾏ ﾀﾛｳ</t>
    <phoneticPr fontId="2"/>
  </si>
  <si>
    <t>1</t>
    <phoneticPr fontId="2"/>
  </si>
  <si>
    <t>1</t>
    <phoneticPr fontId="2"/>
  </si>
  <si>
    <t>33</t>
    <phoneticPr fontId="2"/>
  </si>
  <si>
    <t>1020</t>
    <phoneticPr fontId="2"/>
  </si>
  <si>
    <t>00300</t>
    <phoneticPr fontId="2"/>
  </si>
  <si>
    <t>200m</t>
  </si>
  <si>
    <t>00600</t>
    <phoneticPr fontId="2"/>
  </si>
  <si>
    <t>01000</t>
    <phoneticPr fontId="2"/>
  </si>
  <si>
    <t>03200</t>
  </si>
  <si>
    <t>04200</t>
  </si>
  <si>
    <t>走高跳</t>
  </si>
  <si>
    <t>07300</t>
    <phoneticPr fontId="2"/>
  </si>
  <si>
    <t>走幅跳</t>
  </si>
  <si>
    <t>08300</t>
  </si>
  <si>
    <t>08500</t>
  </si>
  <si>
    <t>男子砲丸</t>
    <rPh sb="0" eb="2">
      <t>ダンシ</t>
    </rPh>
    <rPh sb="2" eb="4">
      <t>ホウガン</t>
    </rPh>
    <phoneticPr fontId="2"/>
  </si>
  <si>
    <t>女子砲丸</t>
    <rPh sb="0" eb="2">
      <t>ジョシ</t>
    </rPh>
    <rPh sb="2" eb="4">
      <t>ホウガン</t>
    </rPh>
    <phoneticPr fontId="2"/>
  </si>
  <si>
    <t>男子110mH</t>
    <rPh sb="0" eb="2">
      <t>ダンシ</t>
    </rPh>
    <phoneticPr fontId="2"/>
  </si>
  <si>
    <t>女子100mH</t>
    <rPh sb="0" eb="2">
      <t>ジョシ</t>
    </rPh>
    <phoneticPr fontId="2"/>
  </si>
  <si>
    <t>申込一覧表</t>
    <rPh sb="0" eb="2">
      <t>モウシコミ</t>
    </rPh>
    <rPh sb="2" eb="5">
      <t>イチランヒョウ</t>
    </rPh>
    <phoneticPr fontId="2"/>
  </si>
  <si>
    <t>派遣審判員氏名</t>
    <rPh sb="0" eb="2">
      <t>ハケン</t>
    </rPh>
    <rPh sb="2" eb="5">
      <t>シンパンイン</t>
    </rPh>
    <rPh sb="5" eb="7">
      <t>シメイ</t>
    </rPh>
    <phoneticPr fontId="2"/>
  </si>
  <si>
    <t>種別</t>
    <rPh sb="0" eb="2">
      <t>シュベツ</t>
    </rPh>
    <phoneticPr fontId="2"/>
  </si>
  <si>
    <t>希望部署</t>
    <rPh sb="0" eb="2">
      <t>キボウ</t>
    </rPh>
    <rPh sb="2" eb="4">
      <t>ブショ</t>
    </rPh>
    <phoneticPr fontId="2"/>
  </si>
  <si>
    <t>備考</t>
    <rPh sb="0" eb="2">
      <t>ビコウ</t>
    </rPh>
    <phoneticPr fontId="2"/>
  </si>
  <si>
    <t>　上記の者は、本大会の参加についての保護者の同意を得ているので、参加を申し込みます。また、本大会プログラム作成及び成績上位者の報道並びにホームページにおける氏名、学年等の個人情報の記載について保護者の同意を得ています。(記載の同意が得られない場合は、備考欄に｢否｣を記入しています。)</t>
    <rPh sb="1" eb="3">
      <t>ジョウキ</t>
    </rPh>
    <rPh sb="4" eb="5">
      <t>モノ</t>
    </rPh>
    <rPh sb="7" eb="10">
      <t>ホンタイカイ</t>
    </rPh>
    <rPh sb="11" eb="13">
      <t>サンカ</t>
    </rPh>
    <rPh sb="18" eb="21">
      <t>ホゴシャ</t>
    </rPh>
    <rPh sb="22" eb="24">
      <t>ドウイ</t>
    </rPh>
    <rPh sb="25" eb="26">
      <t>エ</t>
    </rPh>
    <rPh sb="32" eb="34">
      <t>サンカ</t>
    </rPh>
    <rPh sb="35" eb="36">
      <t>モウ</t>
    </rPh>
    <rPh sb="37" eb="38">
      <t>コ</t>
    </rPh>
    <rPh sb="45" eb="48">
      <t>ホンタイカイ</t>
    </rPh>
    <rPh sb="53" eb="55">
      <t>サクセイ</t>
    </rPh>
    <rPh sb="55" eb="56">
      <t>オヨ</t>
    </rPh>
    <rPh sb="57" eb="59">
      <t>セイセキ</t>
    </rPh>
    <rPh sb="59" eb="62">
      <t>ジョウイシャ</t>
    </rPh>
    <rPh sb="63" eb="65">
      <t>ホウドウ</t>
    </rPh>
    <rPh sb="65" eb="66">
      <t>ナラ</t>
    </rPh>
    <rPh sb="78" eb="80">
      <t>シメイ</t>
    </rPh>
    <rPh sb="81" eb="83">
      <t>ガクネン</t>
    </rPh>
    <rPh sb="83" eb="84">
      <t>ナド</t>
    </rPh>
    <rPh sb="85" eb="87">
      <t>コジン</t>
    </rPh>
    <rPh sb="87" eb="89">
      <t>ジョウホウ</t>
    </rPh>
    <rPh sb="90" eb="92">
      <t>キサイ</t>
    </rPh>
    <rPh sb="96" eb="99">
      <t>ホゴシャ</t>
    </rPh>
    <rPh sb="100" eb="102">
      <t>ドウイ</t>
    </rPh>
    <rPh sb="103" eb="104">
      <t>エ</t>
    </rPh>
    <rPh sb="110" eb="112">
      <t>キサイ</t>
    </rPh>
    <rPh sb="113" eb="115">
      <t>ドウイ</t>
    </rPh>
    <rPh sb="116" eb="117">
      <t>エ</t>
    </rPh>
    <rPh sb="121" eb="123">
      <t>バアイ</t>
    </rPh>
    <rPh sb="125" eb="128">
      <t>ビコウラン</t>
    </rPh>
    <rPh sb="130" eb="131">
      <t>イナ</t>
    </rPh>
    <rPh sb="133" eb="135">
      <t>キニュウ</t>
    </rPh>
    <phoneticPr fontId="2"/>
  </si>
  <si>
    <t>学校所在地</t>
    <rPh sb="0" eb="2">
      <t>ガッコウ</t>
    </rPh>
    <rPh sb="2" eb="5">
      <t>ショザイチ</t>
    </rPh>
    <phoneticPr fontId="2"/>
  </si>
  <si>
    <t>中学校名</t>
    <rPh sb="0" eb="3">
      <t>チュウガッコウ</t>
    </rPh>
    <rPh sb="3" eb="4">
      <t>メイ</t>
    </rPh>
    <phoneticPr fontId="2"/>
  </si>
  <si>
    <t>校長名</t>
    <rPh sb="0" eb="3">
      <t>コウチョウメイ</t>
    </rPh>
    <phoneticPr fontId="2"/>
  </si>
  <si>
    <t>岡山市立岡山後楽館中学校</t>
  </si>
  <si>
    <t>岡山市立岡山中央中学校</t>
  </si>
  <si>
    <t>岡山市立岡北中学校</t>
  </si>
  <si>
    <t>岡山市立京山中学校</t>
  </si>
  <si>
    <t>岡山市立石井中学校</t>
  </si>
  <si>
    <t>岡山市立桑田中学校</t>
  </si>
  <si>
    <t>岡山市立岡輝中学校</t>
  </si>
  <si>
    <t>岡山市立福浜中学校</t>
  </si>
  <si>
    <t>岡山市立福南中学校</t>
  </si>
  <si>
    <t>岡山市立芳泉中学校</t>
  </si>
  <si>
    <t>岡山市立東山中学校</t>
  </si>
  <si>
    <t>岡山市立操山中学校</t>
  </si>
  <si>
    <t>岡山市立操南中学校</t>
  </si>
  <si>
    <t>岡山市立富山中学校</t>
  </si>
  <si>
    <t>岡山市立御南中学校</t>
  </si>
  <si>
    <t>岡山市立芳田中学校</t>
  </si>
  <si>
    <t>岡山市立光南台中学校</t>
  </si>
  <si>
    <t>岡山市立竜操中学校</t>
  </si>
  <si>
    <t>岡山市立高島中学校</t>
  </si>
  <si>
    <t>岡山市立旭東中学校</t>
  </si>
  <si>
    <t>岡山市立中山中学校</t>
  </si>
  <si>
    <t>岡山市立香和中学校</t>
  </si>
  <si>
    <t>岡山市立高松中学校</t>
  </si>
  <si>
    <t>岡山市立吉備中学校</t>
  </si>
  <si>
    <t>岡山市立妹尾中学校</t>
  </si>
  <si>
    <t>岡山市立岡山福田中学校</t>
  </si>
  <si>
    <t>岡山市立興除中学校</t>
  </si>
  <si>
    <t>岡山市立足守中学校</t>
  </si>
  <si>
    <t>岡山市立藤田中学校</t>
  </si>
  <si>
    <t>岡山大学教育学部附属中学校</t>
  </si>
  <si>
    <t>岡山市立上南中学校</t>
  </si>
  <si>
    <t>岡山市立西大寺中学校</t>
  </si>
  <si>
    <t>岡山市立上道中学校</t>
  </si>
  <si>
    <t>岡山市立御津中学校</t>
  </si>
  <si>
    <t>岡山市立建部中学校</t>
  </si>
  <si>
    <t>加茂川中中学校</t>
  </si>
  <si>
    <t>備前市立備前中学校</t>
  </si>
  <si>
    <t>備前市立伊里中学校</t>
  </si>
  <si>
    <t>備前市立三石中学校</t>
  </si>
  <si>
    <t>赤磐市立高陽中学校</t>
  </si>
  <si>
    <t>赤磐市立桜が丘中学校</t>
  </si>
  <si>
    <t>赤磐市立赤坂中学校</t>
  </si>
  <si>
    <t>赤磐市立吉井中学校</t>
  </si>
  <si>
    <t>赤磐市立磐梨中学校</t>
  </si>
  <si>
    <t>岡山市立瀬戸中学校</t>
  </si>
  <si>
    <t>備前市立日生中学校</t>
  </si>
  <si>
    <t>備前市立吉永中学校</t>
  </si>
  <si>
    <t>和気町立和気中学校</t>
  </si>
  <si>
    <t>和気町立佐伯中学校</t>
  </si>
  <si>
    <t>瀬戸内市立邑久中学校</t>
  </si>
  <si>
    <t>瀬戸内市立牛窓中学校</t>
  </si>
  <si>
    <t>瀬戸内市立長船中学校</t>
  </si>
  <si>
    <t>玉野市立宇野中学校</t>
  </si>
  <si>
    <t>玉野市立玉中学校</t>
  </si>
  <si>
    <t>玉野市立日比中学校</t>
  </si>
  <si>
    <t>玉野市立荘内中学校</t>
  </si>
  <si>
    <t>玉野市立山田中学校</t>
  </si>
  <si>
    <t>玉野市立八浜中学校</t>
  </si>
  <si>
    <t>玉野市立東児中学校</t>
  </si>
  <si>
    <t>岡山市立灘崎中学校</t>
  </si>
  <si>
    <t>早島町立早島中学校</t>
  </si>
  <si>
    <t>倉敷市立東中学校</t>
  </si>
  <si>
    <t>倉敷市立西中学校</t>
  </si>
  <si>
    <t>倉敷市立南中学校</t>
  </si>
  <si>
    <t>倉敷市立北中学校</t>
  </si>
  <si>
    <t>倉敷市立多津美中学校</t>
  </si>
  <si>
    <t>倉敷市立新田中学校</t>
  </si>
  <si>
    <t>倉敷市立東陽中学校</t>
  </si>
  <si>
    <t>倉敷市立庄中学校</t>
  </si>
  <si>
    <t>倉敷市立倉敷第一中学校</t>
  </si>
  <si>
    <t>倉敷市立福田中学校</t>
  </si>
  <si>
    <t>倉敷市立福田南中学校</t>
  </si>
  <si>
    <t>倉敷市立水島中学校</t>
  </si>
  <si>
    <t>倉敷市立連島中学校</t>
  </si>
  <si>
    <t>倉敷市立連島南中学校</t>
  </si>
  <si>
    <t>倉敷市立味野中学校</t>
  </si>
  <si>
    <t>倉敷市立下津井中学校</t>
  </si>
  <si>
    <t>倉敷市立児島中学校</t>
  </si>
  <si>
    <t>倉敷市立琴浦中学校</t>
  </si>
  <si>
    <t>倉敷市立郷内中学校</t>
  </si>
  <si>
    <t>倉敷市立玉島東中学校</t>
  </si>
  <si>
    <t>倉敷市立玉島西中学校</t>
  </si>
  <si>
    <t>倉敷市立玉島北中学校</t>
  </si>
  <si>
    <t>倉敷市立黒崎中学校</t>
  </si>
  <si>
    <t>倉敷市立船穂中学校</t>
  </si>
  <si>
    <t>浅口市立金光中学校</t>
  </si>
  <si>
    <t>浅口市立鴨方中学校</t>
  </si>
  <si>
    <t>里庄町立里庄中学校</t>
  </si>
  <si>
    <t>浅口市立寄島中学校</t>
  </si>
  <si>
    <t>笠岡市立笠岡東中学校</t>
  </si>
  <si>
    <t>笠岡市立笠岡西中学校</t>
  </si>
  <si>
    <t>笠岡市立金浦中学校</t>
  </si>
  <si>
    <t>笠岡市立新吉中学校</t>
  </si>
  <si>
    <t>笠岡市立大島中学校</t>
  </si>
  <si>
    <t>笠岡市立神島外中学校</t>
  </si>
  <si>
    <t>飛島中中学校</t>
  </si>
  <si>
    <t>笠岡市立白石中学校</t>
  </si>
  <si>
    <t>笠岡市立北木中学校</t>
  </si>
  <si>
    <t>笠岡市立真鍋中学校</t>
  </si>
  <si>
    <t>笠岡市立小北中学校</t>
  </si>
  <si>
    <t>井原市立美星中学校</t>
  </si>
  <si>
    <t>矢掛町立矢掛中学校</t>
  </si>
  <si>
    <t>井原市立高屋中学校</t>
  </si>
  <si>
    <t>井原市立木之子中学校</t>
  </si>
  <si>
    <t>井原市立井原中学校</t>
  </si>
  <si>
    <t>井原市立芳井中学校</t>
  </si>
  <si>
    <t>総社市立総社東中学校</t>
  </si>
  <si>
    <t>総社市立総社西中学校</t>
  </si>
  <si>
    <t>総社市立総社中学校</t>
  </si>
  <si>
    <t>総社市立昭和中学校</t>
  </si>
  <si>
    <t>倉敷市立真備東中学校</t>
  </si>
  <si>
    <t>倉敷市立真備中学校</t>
  </si>
  <si>
    <t>高梁市立高梁中学校</t>
  </si>
  <si>
    <t>高梁市立高梁東中学校</t>
  </si>
  <si>
    <t>高梁市立高梁北中学校</t>
  </si>
  <si>
    <t>巨瀬中中学校</t>
  </si>
  <si>
    <t>中井中中学校</t>
  </si>
  <si>
    <t>高梁市立有漢中学校</t>
  </si>
  <si>
    <t>真庭市立北房中学校</t>
  </si>
  <si>
    <t>竹荘中中学校</t>
  </si>
  <si>
    <t>吉川中中学校</t>
  </si>
  <si>
    <t>大和中中学校</t>
  </si>
  <si>
    <t>高梁市立成羽中学校</t>
  </si>
  <si>
    <t>高梁市立川上中学校</t>
  </si>
  <si>
    <t>高梁市立備中中学校</t>
  </si>
  <si>
    <t>新見市立新見第一中学校</t>
  </si>
  <si>
    <t>新見市立新見南中学校</t>
  </si>
  <si>
    <t>井倉中中学校</t>
  </si>
  <si>
    <t>草間中中学校</t>
  </si>
  <si>
    <t>豊永中中学校</t>
  </si>
  <si>
    <t>熊谷中中学校</t>
  </si>
  <si>
    <t>菅生中中学校</t>
  </si>
  <si>
    <t>福本中中学校</t>
  </si>
  <si>
    <t>千屋中中学校</t>
  </si>
  <si>
    <t>新見市立大佐中学校</t>
  </si>
  <si>
    <t>大井野中中学校</t>
  </si>
  <si>
    <t>新郷中中学校</t>
  </si>
  <si>
    <t>新見市立神郷中学校</t>
  </si>
  <si>
    <t>新見市立哲西中学校</t>
  </si>
  <si>
    <t>新砥中中学校</t>
  </si>
  <si>
    <t>新見市立哲多中学校</t>
  </si>
  <si>
    <t>津山市立津山東中学校</t>
  </si>
  <si>
    <t>津山市立津山西中学校</t>
  </si>
  <si>
    <t>津山市立鶴山中学校</t>
  </si>
  <si>
    <t>津山市立北陵中学校</t>
  </si>
  <si>
    <t>津山市立中道中学校</t>
  </si>
  <si>
    <t>津山市立加茂中学校</t>
  </si>
  <si>
    <t>鏡野町立鏡野中学校</t>
  </si>
  <si>
    <t>鏡野町立富中学校</t>
  </si>
  <si>
    <t>鏡野町立奥津中学校</t>
  </si>
  <si>
    <t>鏡野町立上斎原中学校</t>
  </si>
  <si>
    <t>勝央町立勝央中学校</t>
  </si>
  <si>
    <t>津山市立勝北中学校</t>
  </si>
  <si>
    <t>奈義町立奈義中学校</t>
  </si>
  <si>
    <t>美作市立勝田中学校</t>
  </si>
  <si>
    <t>津山市立久米中学校</t>
  </si>
  <si>
    <t>美咲町立旭中学校</t>
  </si>
  <si>
    <t>美咲町立中央中学校</t>
  </si>
  <si>
    <t>久米南町立久米南中学校</t>
  </si>
  <si>
    <t>美咲町立柵原中学校</t>
  </si>
  <si>
    <t>真庭市立勝山中学校</t>
  </si>
  <si>
    <t>真庭市立美甘中学校</t>
  </si>
  <si>
    <t>新庄村立新庄中学校</t>
  </si>
  <si>
    <t>真庭市立久世中学校</t>
  </si>
  <si>
    <t>真庭市立落合中学校</t>
  </si>
  <si>
    <t>真庭市立湯原中学校</t>
  </si>
  <si>
    <t>中和中中学校</t>
  </si>
  <si>
    <t>真庭市立蒜山中学校</t>
  </si>
  <si>
    <t>美作市立英田中学校</t>
  </si>
  <si>
    <t>美作市立美作中学校</t>
  </si>
  <si>
    <t>美作市立作東中学校</t>
  </si>
  <si>
    <t>美作市立大原中学校</t>
  </si>
  <si>
    <t>西粟倉村立西粟倉中学校</t>
  </si>
  <si>
    <t>岡山県立岡山聾学校中学校</t>
  </si>
  <si>
    <t>就実中学校</t>
  </si>
  <si>
    <t>清心中学校</t>
  </si>
  <si>
    <t>白陵中学校</t>
  </si>
  <si>
    <t>金光学園中学校</t>
  </si>
  <si>
    <t>岡山中学校</t>
  </si>
  <si>
    <t>岡山市立緑が丘中学校</t>
  </si>
  <si>
    <t>岡山県立岡山操山中学校</t>
  </si>
  <si>
    <t>岡山理科大学附属中学校</t>
  </si>
  <si>
    <t>岡山県立倉敷天城中学校</t>
  </si>
  <si>
    <t>岡山県立岡山大安寺中等教育学校</t>
  </si>
  <si>
    <t>岡山学芸館清秀中学校</t>
  </si>
  <si>
    <t>吉備中央町立加賀中学校</t>
  </si>
  <si>
    <t>岡山県立津山中学校</t>
  </si>
  <si>
    <t>井村ＲＣ</t>
  </si>
  <si>
    <t>倉敷TFC</t>
  </si>
  <si>
    <t>総社ウィング</t>
  </si>
  <si>
    <t>ＯＳＩ</t>
  </si>
  <si>
    <t>TTPA</t>
  </si>
  <si>
    <t>さくら走練</t>
  </si>
  <si>
    <t>SPEアスリートクラブ</t>
  </si>
  <si>
    <t>学校コード</t>
    <rPh sb="0" eb="2">
      <t>ガッコウ</t>
    </rPh>
    <phoneticPr fontId="2"/>
  </si>
  <si>
    <t>正式名称</t>
    <rPh sb="0" eb="2">
      <t>セイシキ</t>
    </rPh>
    <rPh sb="2" eb="4">
      <t>メイショウ</t>
    </rPh>
    <phoneticPr fontId="2"/>
  </si>
  <si>
    <t>00201</t>
    <phoneticPr fontId="2"/>
  </si>
  <si>
    <t>00202</t>
    <phoneticPr fontId="2"/>
  </si>
  <si>
    <t>00203</t>
    <phoneticPr fontId="2"/>
  </si>
  <si>
    <t>00601</t>
    <phoneticPr fontId="2"/>
  </si>
  <si>
    <t>00801</t>
    <phoneticPr fontId="2"/>
  </si>
  <si>
    <t>1年100m</t>
    <rPh sb="1" eb="2">
      <t>ネン</t>
    </rPh>
    <phoneticPr fontId="2"/>
  </si>
  <si>
    <t>2年100m</t>
    <rPh sb="1" eb="2">
      <t>ネン</t>
    </rPh>
    <phoneticPr fontId="2"/>
  </si>
  <si>
    <t>3年100m</t>
    <rPh sb="1" eb="2">
      <t>ネン</t>
    </rPh>
    <phoneticPr fontId="2"/>
  </si>
  <si>
    <t>00500</t>
    <phoneticPr fontId="2"/>
  </si>
  <si>
    <t>400m</t>
  </si>
  <si>
    <t>1年800m</t>
    <rPh sb="1" eb="2">
      <t>ネン</t>
    </rPh>
    <phoneticPr fontId="2"/>
  </si>
  <si>
    <t>00800</t>
    <phoneticPr fontId="2"/>
  </si>
  <si>
    <t>1500m</t>
  </si>
  <si>
    <t>1年1500m</t>
    <rPh sb="1" eb="2">
      <t>ネン</t>
    </rPh>
    <phoneticPr fontId="2"/>
  </si>
  <si>
    <t>2年1500m</t>
    <rPh sb="1" eb="2">
      <t>ネン</t>
    </rPh>
    <phoneticPr fontId="2"/>
  </si>
  <si>
    <t>07200</t>
    <phoneticPr fontId="2"/>
  </si>
  <si>
    <t>棒高跳</t>
  </si>
  <si>
    <t>00802</t>
  </si>
  <si>
    <t>00803</t>
  </si>
  <si>
    <t>3年1500m</t>
    <rPh sb="1" eb="2">
      <t>ネン</t>
    </rPh>
    <phoneticPr fontId="2"/>
  </si>
  <si>
    <t>21300</t>
    <phoneticPr fontId="2"/>
  </si>
  <si>
    <t>男子四種競技</t>
    <rPh sb="0" eb="2">
      <t>ダンシ</t>
    </rPh>
    <rPh sb="2" eb="3">
      <t>ヨン</t>
    </rPh>
    <rPh sb="3" eb="4">
      <t>シュ</t>
    </rPh>
    <rPh sb="4" eb="6">
      <t>キョウギ</t>
    </rPh>
    <phoneticPr fontId="2"/>
  </si>
  <si>
    <t>21400</t>
    <phoneticPr fontId="2"/>
  </si>
  <si>
    <t>女子四種競技</t>
    <rPh sb="0" eb="2">
      <t>ジョシ</t>
    </rPh>
    <rPh sb="2" eb="3">
      <t>ヨン</t>
    </rPh>
    <rPh sb="3" eb="4">
      <t>シュ</t>
    </rPh>
    <rPh sb="4" eb="6">
      <t>キョウギ</t>
    </rPh>
    <phoneticPr fontId="2"/>
  </si>
  <si>
    <t>県総体</t>
    <rPh sb="0" eb="1">
      <t>ケン</t>
    </rPh>
    <rPh sb="1" eb="3">
      <t>ソウタイ</t>
    </rPh>
    <phoneticPr fontId="2"/>
  </si>
  <si>
    <t>審判役職一覧</t>
    <rPh sb="0" eb="2">
      <t>シンパン</t>
    </rPh>
    <rPh sb="2" eb="4">
      <t>ヤクショク</t>
    </rPh>
    <rPh sb="4" eb="6">
      <t>イチラン</t>
    </rPh>
    <phoneticPr fontId="2"/>
  </si>
  <si>
    <t>競技進行</t>
    <rPh sb="0" eb="2">
      <t>キョウギ</t>
    </rPh>
    <rPh sb="2" eb="4">
      <t>シンコウ</t>
    </rPh>
    <phoneticPr fontId="2"/>
  </si>
  <si>
    <t>番組編成</t>
    <rPh sb="0" eb="2">
      <t>バングミ</t>
    </rPh>
    <rPh sb="2" eb="4">
      <t>ヘンセイ</t>
    </rPh>
    <phoneticPr fontId="2"/>
  </si>
  <si>
    <t>アナウンサー</t>
    <phoneticPr fontId="2"/>
  </si>
  <si>
    <t>情報処理</t>
    <rPh sb="0" eb="2">
      <t>ジョウホウ</t>
    </rPh>
    <rPh sb="2" eb="4">
      <t>ショリ</t>
    </rPh>
    <phoneticPr fontId="2"/>
  </si>
  <si>
    <t>TIC</t>
    <phoneticPr fontId="2"/>
  </si>
  <si>
    <t>マーシャル</t>
    <phoneticPr fontId="2"/>
  </si>
  <si>
    <t>医務</t>
    <rPh sb="0" eb="2">
      <t>イム</t>
    </rPh>
    <phoneticPr fontId="2"/>
  </si>
  <si>
    <t>競技者</t>
    <rPh sb="0" eb="3">
      <t>キョウギシャ</t>
    </rPh>
    <phoneticPr fontId="2"/>
  </si>
  <si>
    <t>報道</t>
    <rPh sb="0" eb="2">
      <t>ホウドウ</t>
    </rPh>
    <phoneticPr fontId="2"/>
  </si>
  <si>
    <t>役員</t>
    <rPh sb="0" eb="2">
      <t>ヤクイン</t>
    </rPh>
    <phoneticPr fontId="2"/>
  </si>
  <si>
    <t>補助員</t>
    <rPh sb="0" eb="3">
      <t>ホジョイン</t>
    </rPh>
    <phoneticPr fontId="2"/>
  </si>
  <si>
    <t>庶務</t>
    <rPh sb="0" eb="2">
      <t>ショム</t>
    </rPh>
    <phoneticPr fontId="2"/>
  </si>
  <si>
    <t>表彰</t>
    <rPh sb="0" eb="2">
      <t>ヒョウショウ</t>
    </rPh>
    <phoneticPr fontId="2"/>
  </si>
  <si>
    <t>風力計測</t>
    <rPh sb="0" eb="2">
      <t>フウリョク</t>
    </rPh>
    <rPh sb="2" eb="4">
      <t>ケイソク</t>
    </rPh>
    <phoneticPr fontId="2"/>
  </si>
  <si>
    <t>用器具</t>
    <rPh sb="0" eb="1">
      <t>ヨウ</t>
    </rPh>
    <rPh sb="1" eb="3">
      <t>キグ</t>
    </rPh>
    <phoneticPr fontId="2"/>
  </si>
  <si>
    <t>ウォームアップ場</t>
    <rPh sb="7" eb="8">
      <t>ジョウ</t>
    </rPh>
    <phoneticPr fontId="2"/>
  </si>
  <si>
    <t>監察</t>
    <rPh sb="0" eb="2">
      <t>カンサツ</t>
    </rPh>
    <phoneticPr fontId="2"/>
  </si>
  <si>
    <t>周回記録</t>
    <rPh sb="0" eb="2">
      <t>シュウカイ</t>
    </rPh>
    <rPh sb="2" eb="4">
      <t>キロク</t>
    </rPh>
    <phoneticPr fontId="2"/>
  </si>
  <si>
    <t>写真判定</t>
    <rPh sb="0" eb="2">
      <t>シャシン</t>
    </rPh>
    <rPh sb="2" eb="4">
      <t>ハンテイ</t>
    </rPh>
    <phoneticPr fontId="2"/>
  </si>
  <si>
    <t>スターター</t>
    <phoneticPr fontId="2"/>
  </si>
  <si>
    <t>出発</t>
    <rPh sb="0" eb="2">
      <t>シュッパツ</t>
    </rPh>
    <phoneticPr fontId="2"/>
  </si>
  <si>
    <t>跳躍審判</t>
    <rPh sb="0" eb="2">
      <t>チョウヤク</t>
    </rPh>
    <rPh sb="2" eb="4">
      <t>シンパン</t>
    </rPh>
    <phoneticPr fontId="2"/>
  </si>
  <si>
    <t>投てき審判</t>
    <rPh sb="0" eb="1">
      <t>トウ</t>
    </rPh>
    <rPh sb="3" eb="5">
      <t>シンパン</t>
    </rPh>
    <phoneticPr fontId="2"/>
  </si>
  <si>
    <t>光波計測</t>
    <rPh sb="0" eb="2">
      <t>コウハ</t>
    </rPh>
    <rPh sb="2" eb="4">
      <t>ケイソク</t>
    </rPh>
    <phoneticPr fontId="2"/>
  </si>
  <si>
    <t>混成審判</t>
    <rPh sb="0" eb="2">
      <t>コンセイ</t>
    </rPh>
    <rPh sb="2" eb="4">
      <t>シンパン</t>
    </rPh>
    <phoneticPr fontId="2"/>
  </si>
  <si>
    <t>大型映像</t>
    <rPh sb="0" eb="2">
      <t>オオガタ</t>
    </rPh>
    <rPh sb="2" eb="4">
      <t>エイゾウ</t>
    </rPh>
    <phoneticPr fontId="2"/>
  </si>
  <si>
    <t>監視カメラ</t>
    <rPh sb="0" eb="2">
      <t>カンシ</t>
    </rPh>
    <phoneticPr fontId="2"/>
  </si>
  <si>
    <t>衣類運搬</t>
    <rPh sb="0" eb="2">
      <t>イルイ</t>
    </rPh>
    <rPh sb="2" eb="4">
      <t>ウンパン</t>
    </rPh>
    <phoneticPr fontId="2"/>
  </si>
  <si>
    <t>一任</t>
    <rPh sb="0" eb="2">
      <t>イチニン</t>
    </rPh>
    <phoneticPr fontId="2"/>
  </si>
  <si>
    <t>総務員</t>
    <rPh sb="0" eb="2">
      <t>ソウム</t>
    </rPh>
    <rPh sb="2" eb="3">
      <t>イン</t>
    </rPh>
    <phoneticPr fontId="2"/>
  </si>
  <si>
    <t>S級</t>
    <rPh sb="1" eb="2">
      <t>キュウ</t>
    </rPh>
    <phoneticPr fontId="2"/>
  </si>
  <si>
    <t>A級</t>
    <rPh sb="1" eb="2">
      <t>キュウ</t>
    </rPh>
    <phoneticPr fontId="2"/>
  </si>
  <si>
    <t>B級</t>
    <rPh sb="1" eb="2">
      <t>キュウ</t>
    </rPh>
    <phoneticPr fontId="2"/>
  </si>
  <si>
    <t>職名</t>
    <rPh sb="0" eb="2">
      <t>ショクメイ</t>
    </rPh>
    <phoneticPr fontId="2"/>
  </si>
  <si>
    <t>職名一覧</t>
    <rPh sb="0" eb="2">
      <t>ショクメイ</t>
    </rPh>
    <rPh sb="2" eb="4">
      <t>イチラン</t>
    </rPh>
    <phoneticPr fontId="2"/>
  </si>
  <si>
    <t>校長</t>
    <rPh sb="0" eb="2">
      <t>コウチョウ</t>
    </rPh>
    <phoneticPr fontId="2"/>
  </si>
  <si>
    <t>副校長</t>
    <rPh sb="0" eb="3">
      <t>フクコウチョウ</t>
    </rPh>
    <phoneticPr fontId="2"/>
  </si>
  <si>
    <t>教頭</t>
    <rPh sb="0" eb="2">
      <t>キョウトウ</t>
    </rPh>
    <phoneticPr fontId="2"/>
  </si>
  <si>
    <t>主幹教諭</t>
    <rPh sb="0" eb="2">
      <t>シュカン</t>
    </rPh>
    <rPh sb="2" eb="4">
      <t>キョウユ</t>
    </rPh>
    <phoneticPr fontId="2"/>
  </si>
  <si>
    <t>指導教諭</t>
    <rPh sb="0" eb="2">
      <t>シドウ</t>
    </rPh>
    <rPh sb="2" eb="4">
      <t>キョウユ</t>
    </rPh>
    <phoneticPr fontId="2"/>
  </si>
  <si>
    <t>教諭</t>
    <rPh sb="0" eb="2">
      <t>キョウユ</t>
    </rPh>
    <phoneticPr fontId="2"/>
  </si>
  <si>
    <t>養護教諭</t>
    <rPh sb="0" eb="2">
      <t>ヨウゴ</t>
    </rPh>
    <rPh sb="2" eb="4">
      <t>キョウユ</t>
    </rPh>
    <phoneticPr fontId="2"/>
  </si>
  <si>
    <t>講師</t>
    <rPh sb="0" eb="2">
      <t>コウシ</t>
    </rPh>
    <phoneticPr fontId="2"/>
  </si>
  <si>
    <t>部活動指導員</t>
    <rPh sb="0" eb="3">
      <t>ブカツドウ</t>
    </rPh>
    <rPh sb="3" eb="6">
      <t>シドウイン</t>
    </rPh>
    <phoneticPr fontId="2"/>
  </si>
  <si>
    <t>電話番号</t>
    <rPh sb="0" eb="2">
      <t>デンワ</t>
    </rPh>
    <rPh sb="2" eb="4">
      <t>バンゴウ</t>
    </rPh>
    <phoneticPr fontId="2"/>
  </si>
  <si>
    <t>335199</t>
    <phoneticPr fontId="2"/>
  </si>
  <si>
    <t>男子</t>
    <rPh sb="0" eb="1">
      <t>ダンシ</t>
    </rPh>
    <phoneticPr fontId="2"/>
  </si>
  <si>
    <t>女子</t>
    <rPh sb="0" eb="1">
      <t>ジョシ</t>
    </rPh>
    <phoneticPr fontId="2"/>
  </si>
  <si>
    <t>＝</t>
    <phoneticPr fontId="2"/>
  </si>
  <si>
    <t>Aster</t>
  </si>
  <si>
    <t>瀬戸スポーツクラブ</t>
  </si>
  <si>
    <t>久米南クラブ</t>
  </si>
  <si>
    <t>たまりく</t>
    <phoneticPr fontId="2"/>
  </si>
  <si>
    <t>岡山市立山南学園</t>
    <rPh sb="6" eb="8">
      <t>ガクエン</t>
    </rPh>
    <phoneticPr fontId="2"/>
  </si>
  <si>
    <t>山陽学園中学校</t>
    <rPh sb="2" eb="4">
      <t>ガクエン</t>
    </rPh>
    <phoneticPr fontId="2"/>
  </si>
  <si>
    <t>備前西地区総合体育大会陸上競技の部</t>
    <rPh sb="0" eb="2">
      <t>ビゼン</t>
    </rPh>
    <rPh sb="2" eb="3">
      <t>ニシ</t>
    </rPh>
    <rPh sb="3" eb="5">
      <t>チク</t>
    </rPh>
    <rPh sb="5" eb="7">
      <t>ソウゴウ</t>
    </rPh>
    <rPh sb="7" eb="9">
      <t>タイイク</t>
    </rPh>
    <rPh sb="9" eb="11">
      <t>タイカイ</t>
    </rPh>
    <rPh sb="11" eb="13">
      <t>リクジョウ</t>
    </rPh>
    <rPh sb="13" eb="15">
      <t>キョウギ</t>
    </rPh>
    <rPh sb="16" eb="17">
      <t>ブ</t>
    </rPh>
    <phoneticPr fontId="2"/>
  </si>
  <si>
    <t>名前</t>
  </si>
  <si>
    <t>学校ｺｰﾄﾞ</t>
  </si>
  <si>
    <t>ﾅﾝﾊﾞｰ</t>
  </si>
  <si>
    <t>種目ｺｰﾄﾞ</t>
  </si>
  <si>
    <t>名前チェック</t>
    <rPh sb="0" eb="2">
      <t>ナマエ</t>
    </rPh>
    <phoneticPr fontId="2"/>
  </si>
  <si>
    <t>入力規則</t>
    <rPh sb="0" eb="2">
      <t>ニュウリョク</t>
    </rPh>
    <rPh sb="2" eb="4">
      <t>キソク</t>
    </rPh>
    <phoneticPr fontId="2"/>
  </si>
  <si>
    <t>最後にスペース</t>
    <rPh sb="0" eb="2">
      <t>サイゴ</t>
    </rPh>
    <phoneticPr fontId="2"/>
  </si>
  <si>
    <t>半角スペース</t>
    <rPh sb="0" eb="2">
      <t>ハンカク</t>
    </rPh>
    <phoneticPr fontId="2"/>
  </si>
  <si>
    <t>名</t>
    <rPh sb="0" eb="1">
      <t>メイ</t>
    </rPh>
    <phoneticPr fontId="2"/>
  </si>
  <si>
    <t>姓</t>
    <rPh sb="0" eb="1">
      <t>セイ</t>
    </rPh>
    <phoneticPr fontId="2"/>
  </si>
  <si>
    <t>スペース右からチェック</t>
    <rPh sb="4" eb="5">
      <t>ミギ</t>
    </rPh>
    <phoneticPr fontId="2"/>
  </si>
  <si>
    <t>全角スペース</t>
    <rPh sb="0" eb="2">
      <t>ゼンカク</t>
    </rPh>
    <phoneticPr fontId="2"/>
  </si>
  <si>
    <t>文字数</t>
    <rPh sb="0" eb="3">
      <t>モジスウ</t>
    </rPh>
    <phoneticPr fontId="2"/>
  </si>
  <si>
    <t>姓文字数</t>
    <rPh sb="0" eb="1">
      <t>セイ</t>
    </rPh>
    <rPh sb="1" eb="4">
      <t>モジスウ</t>
    </rPh>
    <phoneticPr fontId="2"/>
  </si>
  <si>
    <t>名文字数</t>
    <rPh sb="0" eb="1">
      <t>メイ</t>
    </rPh>
    <rPh sb="1" eb="4">
      <t>モジスウ</t>
    </rPh>
    <phoneticPr fontId="2"/>
  </si>
  <si>
    <t>種目区分</t>
    <rPh sb="0" eb="2">
      <t>シュモク</t>
    </rPh>
    <rPh sb="2" eb="4">
      <t>クブン</t>
    </rPh>
    <phoneticPr fontId="2"/>
  </si>
  <si>
    <t>同種目</t>
    <rPh sb="0" eb="1">
      <t>ドウ</t>
    </rPh>
    <rPh sb="1" eb="3">
      <t>シュモク</t>
    </rPh>
    <phoneticPr fontId="2"/>
  </si>
  <si>
    <t>学年別種目１</t>
    <rPh sb="0" eb="3">
      <t>ガクネンベツ</t>
    </rPh>
    <rPh sb="3" eb="5">
      <t>シュモク</t>
    </rPh>
    <phoneticPr fontId="2"/>
  </si>
  <si>
    <t>学年別種目２</t>
    <rPh sb="0" eb="3">
      <t>ガクネンベツ</t>
    </rPh>
    <rPh sb="3" eb="5">
      <t>シュモク</t>
    </rPh>
    <phoneticPr fontId="2"/>
  </si>
  <si>
    <t>エラーチェック
(大きなミスがある場合、
メッセージがでます。)</t>
    <rPh sb="9" eb="10">
      <t>オオ</t>
    </rPh>
    <rPh sb="17" eb="19">
      <t>バアイ</t>
    </rPh>
    <phoneticPr fontId="2"/>
  </si>
  <si>
    <t>備西</t>
    <rPh sb="0" eb="1">
      <t>ビ</t>
    </rPh>
    <rPh sb="1" eb="2">
      <t>ニシ</t>
    </rPh>
    <phoneticPr fontId="2"/>
  </si>
  <si>
    <t>※組み合わせ会議に持参</t>
    <rPh sb="1" eb="2">
      <t>ク</t>
    </rPh>
    <rPh sb="3" eb="4">
      <t>ア</t>
    </rPh>
    <rPh sb="6" eb="8">
      <t>カイギ</t>
    </rPh>
    <rPh sb="9" eb="11">
      <t>ジサン</t>
    </rPh>
    <phoneticPr fontId="2"/>
  </si>
  <si>
    <t>参加人数チェック</t>
    <rPh sb="0" eb="1">
      <t>サンカ</t>
    </rPh>
    <rPh sb="1" eb="3">
      <t>ニンズウ</t>
    </rPh>
    <phoneticPr fontId="2"/>
  </si>
  <si>
    <t>記載責任者</t>
  </si>
  <si>
    <t>21300</t>
  </si>
  <si>
    <t>21400</t>
  </si>
  <si>
    <t>08700</t>
  </si>
  <si>
    <t>08800</t>
  </si>
  <si>
    <t>男子円盤</t>
    <rPh sb="0" eb="2">
      <t>ダンシ</t>
    </rPh>
    <rPh sb="2" eb="4">
      <t>エンバン</t>
    </rPh>
    <phoneticPr fontId="2"/>
  </si>
  <si>
    <t>女子円盤</t>
    <rPh sb="0" eb="2">
      <t>ジョシ</t>
    </rPh>
    <rPh sb="2" eb="4">
      <t>エンバン</t>
    </rPh>
    <phoneticPr fontId="2"/>
  </si>
  <si>
    <t>08800</t>
    <phoneticPr fontId="2"/>
  </si>
  <si>
    <t>08700</t>
    <phoneticPr fontId="2"/>
  </si>
  <si>
    <t>令和8年5月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</si>
  <si>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600×</t>
    <phoneticPr fontId="2"/>
  </si>
  <si>
    <t>参加料（１人600円×人数）</t>
    <rPh sb="0" eb="3">
      <t>サンカリョウ</t>
    </rPh>
    <rPh sb="5" eb="6">
      <t>ニン</t>
    </rPh>
    <rPh sb="9" eb="10">
      <t>エン</t>
    </rPh>
    <rPh sb="11" eb="12">
      <t>ニン</t>
    </rPh>
    <rPh sb="12" eb="13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</si>
</sst>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);[Red]\(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49" fontId="4" fillId="0" borderId="0" xfId="0" applyNumberFormat="1" applyFont="1"/>
    <xf numFmtId="49" fontId="4" fillId="0" borderId="1" xfId="0" applyNumberFormat="1" applyFont="1" applyBorder="1"/>
    <xf numFmtId="49" fontId="1" fillId="0" borderId="1" xfId="0" applyNumberFormat="1" applyFont="1" applyBorder="1"/>
    <xf numFmtId="49" fontId="3" fillId="0" borderId="1" xfId="0" quotePrefix="1" applyNumberFormat="1" applyFont="1" applyBorder="1" applyAlignment="1">
      <alignment horizontal="left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right"/>
    </xf>
    <xf numFmtId="49" fontId="9" fillId="0" borderId="0" xfId="0" applyNumberFormat="1" applyFont="1"/>
    <xf numFmtId="49" fontId="7" fillId="0" borderId="0" xfId="0" applyNumberFormat="1" applyFont="1"/>
    <xf numFmtId="49" fontId="7" fillId="0" borderId="0" xfId="0" applyNumberFormat="1" applyFont="1" applyAlignment="1">
      <alignment horizontal="left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Border="1"/>
    <xf numFmtId="49" fontId="9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>
      <alignment horizontal="center"/>
    </xf>
    <xf numFmtId="0" fontId="1" fillId="0" borderId="2" xfId="0" applyFont="1" applyBorder="1"/>
    <xf numFmtId="49" fontId="4" fillId="0" borderId="6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4" borderId="2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49" fontId="4" fillId="0" borderId="0" xfId="0" applyNumberFormat="1" applyFont="1" applyProtection="1"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8" xfId="0" applyNumberFormat="1" applyFont="1" applyBorder="1" applyProtection="1">
      <protection locked="0"/>
    </xf>
    <xf numFmtId="0" fontId="12" fillId="4" borderId="0" xfId="0" applyFont="1" applyFill="1" applyAlignment="1">
      <alignment horizontal="center" vertical="center"/>
    </xf>
    <xf numFmtId="49" fontId="0" fillId="0" borderId="0" xfId="0" applyNumberFormat="1"/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quotePrefix="1" applyNumberFormat="1" applyFont="1" applyAlignment="1">
      <alignment horizontal="left"/>
    </xf>
    <xf numFmtId="49" fontId="1" fillId="0" borderId="0" xfId="0" applyNumberFormat="1" applyFont="1"/>
    <xf numFmtId="49" fontId="4" fillId="0" borderId="0" xfId="0" quotePrefix="1" applyNumberFormat="1" applyFont="1"/>
    <xf numFmtId="49" fontId="11" fillId="0" borderId="0" xfId="0" applyNumberFormat="1" applyFont="1"/>
    <xf numFmtId="49" fontId="4" fillId="0" borderId="0" xfId="0" applyNumberFormat="1" applyFont="1" applyAlignment="1">
      <alignment horizontal="left"/>
    </xf>
    <xf numFmtId="0" fontId="6" fillId="0" borderId="2" xfId="0" applyFont="1" applyBorder="1" applyAlignment="1">
      <alignment horizontal="left" vertical="center"/>
    </xf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4" fillId="0" borderId="0" xfId="0" quotePrefix="1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vertical="center"/>
    </xf>
    <xf numFmtId="49" fontId="1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76" fontId="4" fillId="0" borderId="0" xfId="0" applyNumberFormat="1" applyFont="1"/>
    <xf numFmtId="49" fontId="16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4" fillId="0" borderId="1" xfId="0" applyNumberFormat="1" applyFont="1" applyBorder="1" applyProtection="1">
      <protection locked="0"/>
    </xf>
    <xf numFmtId="0" fontId="0" fillId="0" borderId="0" xfId="0" applyAlignment="1">
      <alignment vertical="center"/>
    </xf>
    <xf numFmtId="5" fontId="0" fillId="0" borderId="0" xfId="0" applyNumberForma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0" fillId="0" borderId="10" xfId="0" quotePrefix="1" applyNumberFormat="1" applyBorder="1" applyAlignment="1">
      <alignment horizontal="left"/>
    </xf>
    <xf numFmtId="49" fontId="0" fillId="0" borderId="12" xfId="0" quotePrefix="1" applyNumberFormat="1" applyBorder="1" applyAlignment="1">
      <alignment horizontal="left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0" borderId="15" xfId="0" applyNumberFormat="1" applyFont="1" applyBorder="1"/>
    <xf numFmtId="49" fontId="4" fillId="0" borderId="16" xfId="0" applyNumberFormat="1" applyFont="1" applyBorder="1"/>
    <xf numFmtId="49" fontId="11" fillId="0" borderId="16" xfId="0" applyNumberFormat="1" applyFont="1" applyBorder="1"/>
    <xf numFmtId="49" fontId="11" fillId="0" borderId="17" xfId="0" applyNumberFormat="1" applyFont="1" applyBorder="1"/>
    <xf numFmtId="49" fontId="4" fillId="0" borderId="18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49" fontId="11" fillId="0" borderId="19" xfId="0" applyNumberFormat="1" applyFont="1" applyBorder="1" applyAlignment="1">
      <alignment horizontal="center"/>
    </xf>
    <xf numFmtId="49" fontId="11" fillId="0" borderId="20" xfId="0" applyNumberFormat="1" applyFont="1" applyBorder="1" applyAlignment="1">
      <alignment horizontal="center"/>
    </xf>
    <xf numFmtId="49" fontId="6" fillId="0" borderId="0" xfId="0" applyNumberFormat="1" applyFont="1"/>
    <xf numFmtId="0" fontId="17" fillId="0" borderId="0" xfId="0" applyFont="1" applyAlignment="1">
      <alignment vertical="center"/>
    </xf>
    <xf numFmtId="0" fontId="13" fillId="0" borderId="0" xfId="0" applyFont="1"/>
    <xf numFmtId="0" fontId="18" fillId="0" borderId="1" xfId="0" applyFont="1" applyBorder="1" applyAlignment="1">
      <alignment vertical="center"/>
    </xf>
    <xf numFmtId="49" fontId="4" fillId="0" borderId="8" xfId="0" applyNumberFormat="1" applyFont="1" applyBorder="1" applyAlignment="1" applyProtection="1">
      <alignment horizontal="center"/>
      <protection locked="0"/>
    </xf>
    <xf numFmtId="49" fontId="4" fillId="0" borderId="21" xfId="0" applyNumberFormat="1" applyFont="1" applyBorder="1" applyProtection="1">
      <protection locked="0"/>
    </xf>
    <xf numFmtId="0" fontId="0" fillId="0" borderId="1" xfId="0" applyBorder="1"/>
    <xf numFmtId="49" fontId="15" fillId="0" borderId="1" xfId="0" applyNumberFormat="1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49" fontId="4" fillId="0" borderId="1" xfId="0" applyNumberFormat="1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49" fontId="4" fillId="3" borderId="0" xfId="0" applyNumberFormat="1" applyFont="1" applyFill="1" applyAlignment="1" applyProtection="1">
      <alignment horizontal="left" vertical="center"/>
      <protection locked="0"/>
    </xf>
    <xf numFmtId="0" fontId="4" fillId="3" borderId="0" xfId="0" applyFont="1" applyFill="1" applyAlignment="1">
      <alignment vertical="center"/>
    </xf>
    <xf numFmtId="49" fontId="3" fillId="0" borderId="4" xfId="0" quotePrefix="1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4" fillId="0" borderId="3" xfId="0" applyNumberFormat="1" applyFont="1" applyBorder="1" applyAlignment="1" applyProtection="1">
      <alignment horizontal="center"/>
      <protection locked="0"/>
    </xf>
    <xf numFmtId="49" fontId="4" fillId="0" borderId="14" xfId="0" applyNumberFormat="1" applyFont="1" applyBorder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4" fillId="5" borderId="0" xfId="0" applyNumberFormat="1" applyFont="1" applyFill="1" applyAlignment="1">
      <alignment horizontal="center"/>
    </xf>
    <xf numFmtId="0" fontId="14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top" wrapText="1"/>
    </xf>
    <xf numFmtId="49" fontId="4" fillId="0" borderId="8" xfId="0" applyNumberFormat="1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1" xfId="0" applyNumberFormat="1" applyFont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49" fontId="6" fillId="0" borderId="4" xfId="0" applyNumberFormat="1" applyFont="1" applyBorder="1" applyAlignment="1" applyProtection="1">
      <alignment horizontal="center" wrapText="1"/>
      <protection locked="0"/>
    </xf>
    <xf numFmtId="49" fontId="6" fillId="0" borderId="6" xfId="0" applyNumberFormat="1" applyFont="1" applyBorder="1" applyAlignment="1" applyProtection="1">
      <alignment horizontal="center"/>
      <protection locked="0"/>
    </xf>
    <xf numFmtId="49" fontId="6" fillId="0" borderId="2" xfId="0" applyNumberFormat="1" applyFont="1" applyBorder="1" applyAlignment="1" applyProtection="1">
      <alignment horizontal="center"/>
      <protection locked="0"/>
    </xf>
    <xf numFmtId="0" fontId="0" fillId="6" borderId="0" xfId="0" applyFill="1" applyAlignment="1">
      <alignment horizontal="center" vertical="center"/>
    </xf>
    <xf numFmtId="49" fontId="3" fillId="0" borderId="22" xfId="0" quotePrefix="1" applyNumberFormat="1" applyFont="1" applyBorder="1" applyAlignment="1">
      <alignment horizontal="left" vertical="center"/>
    </xf>
    <xf numFmtId="49" fontId="3" fillId="0" borderId="23" xfId="0" quotePrefix="1" applyNumberFormat="1" applyFont="1" applyBorder="1" applyAlignment="1">
      <alignment horizontal="left" vertical="center"/>
    </xf>
    <xf numFmtId="49" fontId="0" fillId="0" borderId="24" xfId="0" quotePrefix="1" applyNumberFormat="1" applyBorder="1" applyAlignment="1">
      <alignment horizontal="center" vertical="center"/>
    </xf>
    <xf numFmtId="49" fontId="0" fillId="0" borderId="25" xfId="0" quotePrefix="1" applyNumberForma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899D-30E6-422A-9FA7-A9F00D0DF9CC}">
  <dimension ref="A1:BD84"/>
  <sheetViews>
    <sheetView tabSelected="1" zoomScale="80" zoomScaleNormal="80" zoomScaleSheetLayoutView="50" workbookViewId="0">
      <selection activeCell="B10" sqref="B10"/>
    </sheetView>
  </sheetViews>
  <sheetFormatPr defaultColWidth="9" defaultRowHeight="13.5" x14ac:dyDescent="0.15"/>
  <cols>
    <col min="1" max="1" width="12.375" style="1" customWidth="1"/>
    <col min="2" max="2" width="12.125" style="1" customWidth="1"/>
    <col min="3" max="3" width="16.75" style="1" customWidth="1"/>
    <col min="4" max="5" width="4.125" style="1" customWidth="1"/>
    <col min="6" max="6" width="3.5" style="1" customWidth="1"/>
    <col min="7" max="7" width="8.5" style="50" customWidth="1"/>
    <col min="8" max="8" width="6.25" style="1" customWidth="1"/>
    <col min="9" max="9" width="7.75" style="1" customWidth="1"/>
    <col min="10" max="10" width="12.375" style="1" customWidth="1"/>
    <col min="11" max="11" width="9" style="1"/>
    <col min="12" max="12" width="7.75" style="1" customWidth="1"/>
    <col min="13" max="13" width="12.375" style="1" customWidth="1"/>
    <col min="14" max="14" width="9" style="1" customWidth="1"/>
    <col min="15" max="15" width="7.875" style="1" customWidth="1"/>
    <col min="16" max="16" width="7.375" style="1" customWidth="1"/>
    <col min="17" max="17" width="4.375" style="1" customWidth="1"/>
    <col min="18" max="18" width="27" style="1" customWidth="1"/>
    <col min="19" max="19" width="4.875" style="1" customWidth="1"/>
    <col min="20" max="20" width="11.875" customWidth="1"/>
    <col min="21" max="21" width="13.875" customWidth="1"/>
    <col min="22" max="22" width="4.625" customWidth="1"/>
    <col min="23" max="23" width="13.875" customWidth="1"/>
    <col min="24" max="49" width="9" style="1" customWidth="1"/>
    <col min="50" max="56" width="8.875" customWidth="1"/>
    <col min="57" max="16384" width="9" style="1"/>
  </cols>
  <sheetData>
    <row r="1" spans="1:56" s="31" customFormat="1" ht="15" customHeight="1" x14ac:dyDescent="0.15">
      <c r="A1" s="44" t="s">
        <v>50</v>
      </c>
      <c r="B1" s="36" t="str">
        <f>RIGHT($G$10,3)</f>
        <v/>
      </c>
      <c r="C1" s="1"/>
      <c r="D1" s="1"/>
      <c r="E1" s="1"/>
      <c r="F1" s="1"/>
      <c r="G1" s="50"/>
      <c r="H1" s="1"/>
      <c r="I1" s="1"/>
      <c r="J1" s="1"/>
      <c r="K1" s="1"/>
      <c r="L1" s="1"/>
      <c r="M1" s="1"/>
      <c r="N1" s="1"/>
      <c r="O1" s="1"/>
      <c r="P1" s="1"/>
      <c r="T1"/>
      <c r="U1"/>
      <c r="V1"/>
      <c r="W1"/>
    </row>
    <row r="2" spans="1:56" s="31" customFormat="1" ht="12" customHeight="1" x14ac:dyDescent="0.15">
      <c r="A2" s="48" t="s">
        <v>8</v>
      </c>
      <c r="B2" s="88" t="s">
        <v>336</v>
      </c>
      <c r="C2" s="88"/>
      <c r="D2" s="88"/>
      <c r="E2" s="88"/>
      <c r="F2" s="88"/>
      <c r="G2" s="50"/>
      <c r="H2" s="1"/>
      <c r="I2" s="1"/>
      <c r="J2" s="1"/>
      <c r="K2" s="94" t="s">
        <v>314</v>
      </c>
      <c r="L2" s="94"/>
      <c r="M2" s="98" t="s">
        <v>51</v>
      </c>
      <c r="N2" s="99"/>
      <c r="O2" s="32" t="s">
        <v>52</v>
      </c>
      <c r="P2" s="84" t="s">
        <v>53</v>
      </c>
      <c r="T2" s="40"/>
      <c r="U2" s="40"/>
      <c r="V2" s="40"/>
      <c r="W2" s="41"/>
    </row>
    <row r="3" spans="1:56" s="31" customFormat="1" ht="12" customHeight="1" x14ac:dyDescent="0.15">
      <c r="A3" s="1"/>
      <c r="B3" s="1"/>
      <c r="C3" s="1"/>
      <c r="D3" s="1"/>
      <c r="E3" s="1"/>
      <c r="F3" s="1"/>
      <c r="G3" s="50"/>
      <c r="H3" s="1"/>
      <c r="I3" s="48"/>
      <c r="J3" s="1"/>
      <c r="K3" s="95"/>
      <c r="L3" s="95"/>
      <c r="M3" s="100"/>
      <c r="N3" s="101"/>
      <c r="O3" s="38"/>
      <c r="P3" s="39"/>
      <c r="T3" s="1"/>
      <c r="U3" s="1"/>
      <c r="V3" s="1"/>
      <c r="W3" s="1"/>
    </row>
    <row r="4" spans="1:56" s="31" customFormat="1" ht="12" customHeight="1" x14ac:dyDescent="0.15">
      <c r="A4" s="48" t="s">
        <v>9</v>
      </c>
      <c r="B4" s="89" t="str">
        <f>IFERROR((VLOOKUP(G10,学校コード!A2:P208,2)),"【未入力】または【エラー】")</f>
        <v>【未入力】または【エラー】</v>
      </c>
      <c r="C4" s="89"/>
      <c r="D4" s="89"/>
      <c r="E4" s="1"/>
      <c r="F4" s="1"/>
      <c r="G4" s="50"/>
      <c r="H4" s="49" t="s">
        <v>18</v>
      </c>
      <c r="I4" s="26">
        <f>COUNTIF($E$10:$E$46,1)</f>
        <v>0</v>
      </c>
      <c r="J4" s="1"/>
      <c r="K4" s="95"/>
      <c r="L4" s="95"/>
      <c r="M4" s="100"/>
      <c r="N4" s="101"/>
      <c r="O4" s="38"/>
      <c r="P4" s="39"/>
      <c r="T4" s="1"/>
      <c r="U4" s="1"/>
      <c r="V4" s="1"/>
      <c r="W4" s="1"/>
    </row>
    <row r="5" spans="1:56" s="31" customFormat="1" ht="12" customHeight="1" x14ac:dyDescent="0.15">
      <c r="A5" s="1"/>
      <c r="B5" s="1"/>
      <c r="C5" s="1"/>
      <c r="D5" s="1"/>
      <c r="E5" s="1"/>
      <c r="F5" s="1"/>
      <c r="G5" s="50"/>
      <c r="H5" s="49" t="s">
        <v>19</v>
      </c>
      <c r="I5" s="26">
        <f>COUNTIF($E$10:E46,2)</f>
        <v>0</v>
      </c>
      <c r="J5" s="1"/>
      <c r="K5" s="95"/>
      <c r="L5" s="95"/>
      <c r="M5" s="106"/>
      <c r="N5" s="106"/>
      <c r="O5" s="38"/>
      <c r="P5" s="39"/>
      <c r="T5" s="1"/>
      <c r="U5" s="1"/>
      <c r="V5" s="1"/>
      <c r="W5" s="1"/>
    </row>
    <row r="6" spans="1:56" s="31" customFormat="1" ht="7.5" customHeight="1" x14ac:dyDescent="0.15">
      <c r="A6" s="1"/>
      <c r="B6" s="1"/>
      <c r="C6" s="1"/>
      <c r="D6" s="1"/>
      <c r="E6" s="1"/>
      <c r="F6" s="1"/>
      <c r="G6" s="56"/>
      <c r="H6" s="1"/>
      <c r="I6" s="1"/>
      <c r="J6" s="1"/>
      <c r="K6" s="1"/>
      <c r="L6" s="1"/>
      <c r="M6" s="1"/>
      <c r="N6" s="1"/>
      <c r="O6" s="1"/>
      <c r="P6" s="1"/>
      <c r="T6" s="1"/>
      <c r="U6" s="1"/>
    </row>
    <row r="7" spans="1:56" s="31" customFormat="1" ht="12.75" customHeight="1" x14ac:dyDescent="0.15">
      <c r="A7" s="41"/>
      <c r="B7" s="46"/>
      <c r="C7" s="47"/>
      <c r="D7" s="37"/>
      <c r="E7" s="41"/>
      <c r="F7" s="41"/>
      <c r="G7" s="57"/>
      <c r="H7" s="41"/>
      <c r="I7" s="97" t="s">
        <v>25</v>
      </c>
      <c r="J7" s="97"/>
      <c r="K7" s="97"/>
      <c r="L7" s="96" t="s">
        <v>21</v>
      </c>
      <c r="M7" s="96"/>
      <c r="N7" s="96"/>
      <c r="O7" s="52" t="s">
        <v>26</v>
      </c>
      <c r="P7" s="52"/>
      <c r="R7" s="109" t="s">
        <v>356</v>
      </c>
      <c r="T7" s="108" t="s">
        <v>357</v>
      </c>
      <c r="U7" s="108"/>
    </row>
    <row r="8" spans="1:56" ht="12.75" customHeight="1" x14ac:dyDescent="0.15">
      <c r="A8" s="6" t="s">
        <v>7</v>
      </c>
      <c r="B8" s="7" t="s">
        <v>30</v>
      </c>
      <c r="C8" s="7" t="s">
        <v>29</v>
      </c>
      <c r="D8" s="7" t="s">
        <v>31</v>
      </c>
      <c r="E8" s="7" t="s">
        <v>32</v>
      </c>
      <c r="F8" s="7" t="s">
        <v>33</v>
      </c>
      <c r="G8" s="55" t="s">
        <v>326</v>
      </c>
      <c r="H8" s="55" t="s">
        <v>34</v>
      </c>
      <c r="I8" s="12" t="s">
        <v>35</v>
      </c>
      <c r="J8" s="13" t="str">
        <f>VLOOKUP(I8,種目コード!$A$1:$B$12,2,FALSE)</f>
        <v>200m</v>
      </c>
      <c r="K8" s="12" t="s">
        <v>3</v>
      </c>
      <c r="L8" s="12" t="s">
        <v>4</v>
      </c>
      <c r="M8" s="45" t="str">
        <f>VLOOKUP(L8,種目コード!$A$3:$B$25,2,FALSE)</f>
        <v>走高跳</v>
      </c>
      <c r="N8" s="12" t="s">
        <v>5</v>
      </c>
      <c r="O8" s="20"/>
      <c r="P8" s="18" t="s">
        <v>54</v>
      </c>
      <c r="R8" s="110"/>
      <c r="T8" s="90" t="s">
        <v>28</v>
      </c>
      <c r="U8" s="92" t="s">
        <v>10</v>
      </c>
      <c r="V8" s="1"/>
      <c r="W8" s="1"/>
      <c r="AS8"/>
      <c r="AT8"/>
      <c r="AU8"/>
      <c r="AV8"/>
      <c r="AW8"/>
      <c r="AZ8" s="1"/>
      <c r="BA8" s="1"/>
      <c r="BB8" s="1"/>
      <c r="BC8" s="1"/>
      <c r="BD8" s="1"/>
    </row>
    <row r="9" spans="1:56" ht="12.75" customHeight="1" x14ac:dyDescent="0.15">
      <c r="A9" s="24" t="s">
        <v>22</v>
      </c>
      <c r="B9" s="3" t="s">
        <v>11</v>
      </c>
      <c r="C9" s="3" t="s">
        <v>6</v>
      </c>
      <c r="D9" s="25" t="s">
        <v>12</v>
      </c>
      <c r="E9" s="25" t="s">
        <v>13</v>
      </c>
      <c r="F9" s="25" t="s">
        <v>14</v>
      </c>
      <c r="G9" s="24" t="s">
        <v>24</v>
      </c>
      <c r="H9" s="24" t="s">
        <v>1</v>
      </c>
      <c r="I9" s="23" t="s">
        <v>0</v>
      </c>
      <c r="J9" s="23" t="s">
        <v>20</v>
      </c>
      <c r="K9" s="23" t="s">
        <v>15</v>
      </c>
      <c r="L9" s="23" t="s">
        <v>0</v>
      </c>
      <c r="M9" s="23" t="s">
        <v>23</v>
      </c>
      <c r="N9" s="23" t="s">
        <v>15</v>
      </c>
      <c r="O9" s="21" t="s">
        <v>2</v>
      </c>
      <c r="P9" s="19"/>
      <c r="R9" s="111"/>
      <c r="T9" s="91"/>
      <c r="U9" s="93"/>
      <c r="V9" s="1"/>
      <c r="W9" s="1"/>
      <c r="AS9"/>
      <c r="AT9"/>
      <c r="AU9"/>
      <c r="AV9"/>
      <c r="AW9"/>
      <c r="AZ9" s="1"/>
      <c r="BA9" s="1"/>
      <c r="BB9" s="1"/>
      <c r="BC9" s="1"/>
      <c r="BD9" s="1"/>
    </row>
    <row r="10" spans="1:56" ht="12.95" customHeight="1" x14ac:dyDescent="0.15">
      <c r="A10" s="29"/>
      <c r="B10" s="14"/>
      <c r="C10" s="14"/>
      <c r="D10" s="15"/>
      <c r="E10" s="22"/>
      <c r="F10" s="16"/>
      <c r="G10" s="28"/>
      <c r="H10" s="17"/>
      <c r="I10" s="2"/>
      <c r="J10" s="30" t="e">
        <f>VLOOKUP(I10,種目コード!$A$3:$B$25,2,FALSE)</f>
        <v>#N/A</v>
      </c>
      <c r="K10" s="5"/>
      <c r="L10" s="86"/>
      <c r="M10" s="30" t="e">
        <f>VLOOKUP(L10,種目コード!$A$3:$B$25,2,FALSE)</f>
        <v>#N/A</v>
      </c>
      <c r="N10" s="5"/>
      <c r="O10" s="5"/>
      <c r="P10" s="58"/>
      <c r="R10" s="80" t="str">
        <f>IF(C10="","",Sheet2!Y3&amp;Sheet2!AB3&amp;Sheet2!AC3&amp;Sheet2!AD3)</f>
        <v/>
      </c>
      <c r="T10" s="2" t="s">
        <v>255</v>
      </c>
      <c r="U10" s="2" t="s">
        <v>260</v>
      </c>
      <c r="V10" s="1"/>
      <c r="W10" s="1"/>
      <c r="AS10"/>
      <c r="AT10"/>
      <c r="AU10"/>
      <c r="AV10"/>
      <c r="AW10"/>
      <c r="AZ10" s="1"/>
      <c r="BA10" s="1"/>
      <c r="BB10" s="1"/>
      <c r="BC10" s="1"/>
      <c r="BD10" s="1"/>
    </row>
    <row r="11" spans="1:56" ht="12.95" customHeight="1" x14ac:dyDescent="0.15">
      <c r="A11" s="29"/>
      <c r="B11" s="14"/>
      <c r="C11" s="14"/>
      <c r="D11" s="15"/>
      <c r="E11" s="22"/>
      <c r="F11" s="16"/>
      <c r="G11" s="28"/>
      <c r="H11" s="10"/>
      <c r="I11" s="2"/>
      <c r="J11" s="30" t="e">
        <f>VLOOKUP(I11,種目コード!$A$3:$B$25,2,FALSE)</f>
        <v>#N/A</v>
      </c>
      <c r="K11" s="5"/>
      <c r="L11" s="85"/>
      <c r="M11" s="30" t="e">
        <f>VLOOKUP(L11,種目コード!$A$3:$B$25,2,FALSE)</f>
        <v>#N/A</v>
      </c>
      <c r="N11" s="5"/>
      <c r="O11" s="5"/>
      <c r="P11" s="58"/>
      <c r="R11" s="80" t="str">
        <f>IF(C11="","",Sheet2!Y4&amp;Sheet2!AB4&amp;Sheet2!AC4&amp;Sheet2!AD4)</f>
        <v/>
      </c>
      <c r="T11" s="2" t="s">
        <v>256</v>
      </c>
      <c r="U11" s="2" t="s">
        <v>261</v>
      </c>
      <c r="V11" s="1"/>
      <c r="W11" s="1"/>
      <c r="AV11"/>
      <c r="AW11"/>
      <c r="BC11" s="1"/>
      <c r="BD11" s="1"/>
    </row>
    <row r="12" spans="1:56" ht="12.95" customHeight="1" x14ac:dyDescent="0.15">
      <c r="A12" s="29"/>
      <c r="B12" s="14"/>
      <c r="C12" s="14"/>
      <c r="D12" s="15"/>
      <c r="E12" s="22"/>
      <c r="F12" s="16"/>
      <c r="G12" s="28"/>
      <c r="H12" s="10"/>
      <c r="I12" s="2"/>
      <c r="J12" s="30" t="e">
        <f>VLOOKUP(I12,種目コード!$A$3:$B$25,2,FALSE)</f>
        <v>#N/A</v>
      </c>
      <c r="K12" s="5"/>
      <c r="L12" s="85"/>
      <c r="M12" s="30" t="e">
        <f>VLOOKUP(L12,種目コード!$A$3:$B$25,2,FALSE)</f>
        <v>#N/A</v>
      </c>
      <c r="N12" s="5"/>
      <c r="O12" s="5"/>
      <c r="P12" s="58"/>
      <c r="R12" s="80" t="str">
        <f>IF(C12="","",Sheet2!Y5&amp;Sheet2!AB5&amp;Sheet2!AC5&amp;Sheet2!AD5)</f>
        <v/>
      </c>
      <c r="T12" s="2" t="s">
        <v>257</v>
      </c>
      <c r="U12" s="2" t="s">
        <v>262</v>
      </c>
      <c r="V12" s="1"/>
      <c r="W12" s="1"/>
      <c r="AV12"/>
      <c r="AW12"/>
      <c r="BC12" s="1"/>
      <c r="BD12" s="1"/>
    </row>
    <row r="13" spans="1:56" ht="12.95" customHeight="1" x14ac:dyDescent="0.15">
      <c r="A13" s="29"/>
      <c r="B13" s="14"/>
      <c r="C13" s="14"/>
      <c r="D13" s="15"/>
      <c r="E13" s="22"/>
      <c r="F13" s="16"/>
      <c r="G13" s="28"/>
      <c r="H13" s="10"/>
      <c r="I13" s="2"/>
      <c r="J13" s="30" t="e">
        <f>VLOOKUP(I13,種目コード!$A$3:$B$25,2,FALSE)</f>
        <v>#N/A</v>
      </c>
      <c r="K13" s="5"/>
      <c r="L13" s="86"/>
      <c r="M13" s="30" t="e">
        <f>VLOOKUP(L13,種目コード!$A$3:$B$25,2,FALSE)</f>
        <v>#N/A</v>
      </c>
      <c r="N13" s="5"/>
      <c r="O13" s="5"/>
      <c r="P13" s="58"/>
      <c r="R13" s="80" t="str">
        <f>IF(C13="","",Sheet2!Y6&amp;Sheet2!AB6&amp;Sheet2!AC6&amp;Sheet2!AD6)</f>
        <v/>
      </c>
      <c r="T13" s="2" t="s">
        <v>35</v>
      </c>
      <c r="U13" s="2" t="s">
        <v>36</v>
      </c>
      <c r="V13" s="1"/>
      <c r="W13" s="1"/>
      <c r="AV13"/>
      <c r="AW13"/>
      <c r="BC13" s="1"/>
      <c r="BD13" s="1"/>
    </row>
    <row r="14" spans="1:56" ht="12.95" customHeight="1" x14ac:dyDescent="0.15">
      <c r="A14" s="29"/>
      <c r="B14" s="14"/>
      <c r="C14" s="14"/>
      <c r="D14" s="15"/>
      <c r="E14" s="22"/>
      <c r="F14" s="16"/>
      <c r="G14" s="28"/>
      <c r="H14" s="10"/>
      <c r="I14" s="11"/>
      <c r="J14" s="30" t="e">
        <f>VLOOKUP(I14,種目コード!$A$3:$B$25,2,FALSE)</f>
        <v>#N/A</v>
      </c>
      <c r="K14" s="5"/>
      <c r="L14" s="85"/>
      <c r="M14" s="30" t="e">
        <f>VLOOKUP(L14,種目コード!$A$3:$B$25,2,FALSE)</f>
        <v>#N/A</v>
      </c>
      <c r="N14" s="5"/>
      <c r="O14" s="5"/>
      <c r="P14" s="58"/>
      <c r="R14" s="80" t="str">
        <f>IF(C14="","",Sheet2!Y7&amp;Sheet2!AB7&amp;Sheet2!AC7&amp;Sheet2!AD7)</f>
        <v/>
      </c>
      <c r="T14" s="2" t="s">
        <v>263</v>
      </c>
      <c r="U14" s="2" t="s">
        <v>264</v>
      </c>
      <c r="V14" s="1"/>
      <c r="W14" s="1"/>
      <c r="AV14"/>
      <c r="AW14"/>
      <c r="BC14" s="1"/>
      <c r="BD14" s="1"/>
    </row>
    <row r="15" spans="1:56" ht="12.95" customHeight="1" x14ac:dyDescent="0.15">
      <c r="A15" s="29"/>
      <c r="B15" s="14"/>
      <c r="C15" s="14"/>
      <c r="D15" s="15"/>
      <c r="E15" s="22"/>
      <c r="F15" s="16"/>
      <c r="G15" s="28"/>
      <c r="H15" s="10"/>
      <c r="I15" s="2"/>
      <c r="J15" s="30" t="e">
        <f>VLOOKUP(I15,種目コード!$A$3:$B$25,2,FALSE)</f>
        <v>#N/A</v>
      </c>
      <c r="K15" s="5"/>
      <c r="L15" s="87"/>
      <c r="M15" s="30" t="e">
        <f>VLOOKUP(L15,種目コード!$A$3:$B$25,2,FALSE)</f>
        <v>#N/A</v>
      </c>
      <c r="N15" s="5"/>
      <c r="O15" s="5"/>
      <c r="P15" s="58"/>
      <c r="R15" s="80" t="str">
        <f>IF(C15="","",Sheet2!Y8&amp;Sheet2!AB8&amp;Sheet2!AC8&amp;Sheet2!AD8)</f>
        <v/>
      </c>
      <c r="T15" s="2" t="s">
        <v>37</v>
      </c>
      <c r="U15" s="2" t="s">
        <v>16</v>
      </c>
      <c r="V15" s="1"/>
      <c r="W15" s="1"/>
      <c r="AV15"/>
      <c r="AW15"/>
      <c r="BC15" s="1"/>
      <c r="BD15" s="1"/>
    </row>
    <row r="16" spans="1:56" ht="12.95" customHeight="1" x14ac:dyDescent="0.15">
      <c r="A16" s="29"/>
      <c r="B16" s="14"/>
      <c r="C16" s="14"/>
      <c r="D16" s="15"/>
      <c r="E16" s="22"/>
      <c r="F16" s="16"/>
      <c r="G16" s="28"/>
      <c r="H16" s="10"/>
      <c r="I16" s="2"/>
      <c r="J16" s="30" t="e">
        <f>VLOOKUP(I16,種目コード!$A$3:$B$25,2,FALSE)</f>
        <v>#N/A</v>
      </c>
      <c r="K16" s="5"/>
      <c r="L16" s="87"/>
      <c r="M16" s="30" t="e">
        <f>VLOOKUP(L16,種目コード!$A$3:$B$25,2,FALSE)</f>
        <v>#N/A</v>
      </c>
      <c r="N16" s="5"/>
      <c r="O16" s="5"/>
      <c r="P16" s="58"/>
      <c r="R16" s="80" t="str">
        <f>IF(C16="","",Sheet2!Y9&amp;Sheet2!AB9&amp;Sheet2!AC9&amp;Sheet2!AD9)</f>
        <v/>
      </c>
      <c r="T16" s="2" t="s">
        <v>258</v>
      </c>
      <c r="U16" s="2" t="s">
        <v>265</v>
      </c>
      <c r="V16" s="1"/>
      <c r="W16" s="1"/>
      <c r="AV16"/>
      <c r="AW16"/>
      <c r="BC16" s="1"/>
      <c r="BD16" s="1"/>
    </row>
    <row r="17" spans="1:56" ht="12.95" customHeight="1" x14ac:dyDescent="0.15">
      <c r="A17" s="29"/>
      <c r="B17" s="14"/>
      <c r="C17" s="14"/>
      <c r="D17" s="15"/>
      <c r="E17" s="22"/>
      <c r="F17" s="16"/>
      <c r="G17" s="28"/>
      <c r="H17" s="10"/>
      <c r="I17" s="2"/>
      <c r="J17" s="30" t="e">
        <f>VLOOKUP(I17,種目コード!$A$3:$B$25,2,FALSE)</f>
        <v>#N/A</v>
      </c>
      <c r="K17" s="5"/>
      <c r="L17" s="86"/>
      <c r="M17" s="30" t="e">
        <f>VLOOKUP(L17,種目コード!$A$3:$B$25,2,FALSE)</f>
        <v>#N/A</v>
      </c>
      <c r="N17" s="5"/>
      <c r="O17" s="5"/>
      <c r="P17" s="58"/>
      <c r="R17" s="80" t="str">
        <f>IF(C17="","",Sheet2!Y10&amp;Sheet2!AB10&amp;Sheet2!AC10&amp;Sheet2!AD10)</f>
        <v/>
      </c>
      <c r="T17" s="2" t="s">
        <v>266</v>
      </c>
      <c r="U17" s="2" t="s">
        <v>267</v>
      </c>
      <c r="V17" s="1"/>
      <c r="W17" s="1"/>
      <c r="AV17"/>
      <c r="AW17"/>
      <c r="BC17" s="1"/>
      <c r="BD17" s="1"/>
    </row>
    <row r="18" spans="1:56" ht="12.95" customHeight="1" x14ac:dyDescent="0.15">
      <c r="A18" s="29"/>
      <c r="B18" s="14"/>
      <c r="C18" s="14"/>
      <c r="D18" s="15"/>
      <c r="E18" s="22"/>
      <c r="F18" s="16"/>
      <c r="G18" s="28"/>
      <c r="H18" s="10"/>
      <c r="I18" s="2"/>
      <c r="J18" s="30" t="e">
        <f>VLOOKUP(I18,種目コード!$A$3:$B$25,2,FALSE)</f>
        <v>#N/A</v>
      </c>
      <c r="K18" s="5"/>
      <c r="L18" s="86"/>
      <c r="M18" s="30" t="e">
        <f>VLOOKUP(L18,種目コード!$A$3:$B$25,2,FALSE)</f>
        <v>#N/A</v>
      </c>
      <c r="N18" s="5"/>
      <c r="O18" s="5"/>
      <c r="P18" s="58"/>
      <c r="R18" s="80" t="str">
        <f>IF(C18="","",Sheet2!Y11&amp;Sheet2!AB11&amp;Sheet2!AC11&amp;Sheet2!AD11)</f>
        <v/>
      </c>
      <c r="T18" s="2" t="s">
        <v>259</v>
      </c>
      <c r="U18" s="2" t="s">
        <v>268</v>
      </c>
      <c r="V18" s="1"/>
      <c r="W18" s="1"/>
      <c r="AV18"/>
      <c r="AW18"/>
      <c r="BC18" s="1"/>
      <c r="BD18" s="1"/>
    </row>
    <row r="19" spans="1:56" ht="12.95" customHeight="1" x14ac:dyDescent="0.15">
      <c r="A19" s="29"/>
      <c r="B19" s="14"/>
      <c r="C19" s="14"/>
      <c r="D19" s="15"/>
      <c r="E19" s="22"/>
      <c r="F19" s="16"/>
      <c r="G19" s="28"/>
      <c r="H19" s="10"/>
      <c r="I19" s="2"/>
      <c r="J19" s="30" t="e">
        <f>VLOOKUP(I19,種目コード!$A$3:$B$25,2,FALSE)</f>
        <v>#N/A</v>
      </c>
      <c r="K19" s="5"/>
      <c r="L19" s="85"/>
      <c r="M19" s="30" t="e">
        <f>VLOOKUP(L19,種目コード!$A$3:$B$25,2,FALSE)</f>
        <v>#N/A</v>
      </c>
      <c r="N19" s="5"/>
      <c r="O19" s="5"/>
      <c r="P19" s="58"/>
      <c r="R19" s="80" t="str">
        <f>IF(C19="","",Sheet2!Y12&amp;Sheet2!AB12&amp;Sheet2!AC12&amp;Sheet2!AD12)</f>
        <v/>
      </c>
      <c r="T19" s="2" t="s">
        <v>272</v>
      </c>
      <c r="U19" s="2" t="s">
        <v>269</v>
      </c>
      <c r="V19" s="1"/>
      <c r="W19" s="1"/>
      <c r="AV19"/>
      <c r="AW19"/>
      <c r="BC19" s="1"/>
      <c r="BD19" s="1"/>
    </row>
    <row r="20" spans="1:56" ht="12.95" customHeight="1" x14ac:dyDescent="0.15">
      <c r="A20" s="29"/>
      <c r="B20" s="14"/>
      <c r="C20" s="14"/>
      <c r="D20" s="15"/>
      <c r="E20" s="22"/>
      <c r="F20" s="16"/>
      <c r="G20" s="28"/>
      <c r="H20" s="10"/>
      <c r="I20" s="2"/>
      <c r="J20" s="30" t="e">
        <f>VLOOKUP(I20,種目コード!$A$3:$B$25,2,FALSE)</f>
        <v>#N/A</v>
      </c>
      <c r="K20" s="5"/>
      <c r="L20" s="86"/>
      <c r="M20" s="30" t="e">
        <f>VLOOKUP(L20,種目コード!$A$3:$B$25,2,FALSE)</f>
        <v>#N/A</v>
      </c>
      <c r="N20" s="5"/>
      <c r="O20" s="5"/>
      <c r="P20" s="58"/>
      <c r="R20" s="80" t="str">
        <f>IF(C20="","",Sheet2!Y13&amp;Sheet2!AB13&amp;Sheet2!AC13&amp;Sheet2!AD13)</f>
        <v/>
      </c>
      <c r="T20" s="2" t="s">
        <v>273</v>
      </c>
      <c r="U20" s="2" t="s">
        <v>274</v>
      </c>
      <c r="V20" s="1"/>
      <c r="W20" s="1"/>
      <c r="AV20"/>
      <c r="AW20"/>
      <c r="BC20" s="1"/>
      <c r="BD20" s="1"/>
    </row>
    <row r="21" spans="1:56" ht="12.95" customHeight="1" x14ac:dyDescent="0.15">
      <c r="A21" s="29"/>
      <c r="B21" s="14"/>
      <c r="C21" s="14"/>
      <c r="D21" s="15"/>
      <c r="E21" s="22"/>
      <c r="F21" s="16"/>
      <c r="G21" s="28"/>
      <c r="H21" s="10"/>
      <c r="I21" s="2"/>
      <c r="J21" s="30" t="e">
        <f>VLOOKUP(I21,種目コード!$A$3:$B$25,2,FALSE)</f>
        <v>#N/A</v>
      </c>
      <c r="K21" s="5"/>
      <c r="L21" s="85"/>
      <c r="M21" s="30" t="e">
        <f>VLOOKUP(L21,種目コード!$A$3:$B$25,2,FALSE)</f>
        <v>#N/A</v>
      </c>
      <c r="N21" s="5"/>
      <c r="O21" s="5"/>
      <c r="P21" s="58"/>
      <c r="R21" s="80" t="str">
        <f>IF(C21="","",Sheet2!Y14&amp;Sheet2!AB14&amp;Sheet2!AC14&amp;Sheet2!AD14)</f>
        <v/>
      </c>
      <c r="T21" s="2" t="s">
        <v>38</v>
      </c>
      <c r="U21" s="2" t="s">
        <v>17</v>
      </c>
      <c r="V21" s="1"/>
      <c r="W21" s="1"/>
      <c r="AV21"/>
      <c r="AW21"/>
      <c r="BC21" s="1"/>
      <c r="BD21" s="1"/>
    </row>
    <row r="22" spans="1:56" ht="12.95" customHeight="1" x14ac:dyDescent="0.15">
      <c r="A22" s="29"/>
      <c r="B22" s="14"/>
      <c r="C22" s="14"/>
      <c r="D22" s="15"/>
      <c r="E22" s="22"/>
      <c r="F22" s="16"/>
      <c r="G22" s="28"/>
      <c r="H22" s="10"/>
      <c r="I22" s="2"/>
      <c r="J22" s="30" t="e">
        <f>VLOOKUP(I22,種目コード!$A$3:$B$25,2,FALSE)</f>
        <v>#N/A</v>
      </c>
      <c r="K22" s="5"/>
      <c r="L22" s="16"/>
      <c r="M22" s="30" t="e">
        <f>VLOOKUP(L22,種目コード!$A$3:$B$25,2,FALSE)</f>
        <v>#N/A</v>
      </c>
      <c r="N22" s="5"/>
      <c r="O22" s="5"/>
      <c r="P22" s="58"/>
      <c r="R22" s="80" t="str">
        <f>IF(C22="","",Sheet2!Y15&amp;Sheet2!AB15&amp;Sheet2!AC15&amp;Sheet2!AD15)</f>
        <v/>
      </c>
      <c r="T22" s="11" t="s">
        <v>39</v>
      </c>
      <c r="U22" s="11" t="s">
        <v>48</v>
      </c>
      <c r="V22" s="1"/>
      <c r="W22" s="1"/>
      <c r="AV22"/>
      <c r="AW22"/>
      <c r="BC22" s="1"/>
      <c r="BD22" s="1"/>
    </row>
    <row r="23" spans="1:56" ht="12.95" customHeight="1" x14ac:dyDescent="0.15">
      <c r="A23" s="29"/>
      <c r="B23" s="14"/>
      <c r="C23" s="14"/>
      <c r="D23" s="15"/>
      <c r="E23" s="22"/>
      <c r="F23" s="16"/>
      <c r="G23" s="28"/>
      <c r="H23" s="10"/>
      <c r="I23" s="2"/>
      <c r="J23" s="30" t="e">
        <f>VLOOKUP(I23,種目コード!$A$3:$B$25,2,FALSE)</f>
        <v>#N/A</v>
      </c>
      <c r="K23" s="5"/>
      <c r="L23" s="16"/>
      <c r="M23" s="30" t="e">
        <f>VLOOKUP(L23,種目コード!$A$3:$B$25,2,FALSE)</f>
        <v>#N/A</v>
      </c>
      <c r="N23" s="5"/>
      <c r="O23" s="5"/>
      <c r="P23" s="58"/>
      <c r="R23" s="80" t="str">
        <f>IF(C23="","",Sheet2!Y16&amp;Sheet2!AB16&amp;Sheet2!AC16&amp;Sheet2!AD16)</f>
        <v/>
      </c>
      <c r="T23" s="2" t="s">
        <v>40</v>
      </c>
      <c r="U23" s="11" t="s">
        <v>49</v>
      </c>
      <c r="V23" s="1"/>
      <c r="W23" s="1"/>
      <c r="AV23"/>
      <c r="AW23"/>
      <c r="BC23" s="1"/>
      <c r="BD23" s="1"/>
    </row>
    <row r="24" spans="1:56" ht="12.95" customHeight="1" x14ac:dyDescent="0.15">
      <c r="A24" s="29"/>
      <c r="B24" s="14"/>
      <c r="C24" s="14"/>
      <c r="D24" s="15"/>
      <c r="E24" s="22"/>
      <c r="F24" s="16"/>
      <c r="G24" s="28"/>
      <c r="H24" s="10"/>
      <c r="I24" s="2"/>
      <c r="J24" s="30" t="e">
        <f>VLOOKUP(I24,種目コード!$A$3:$B$25,2,FALSE)</f>
        <v>#N/A</v>
      </c>
      <c r="K24" s="5"/>
      <c r="L24" s="2"/>
      <c r="M24" s="30" t="e">
        <f>VLOOKUP(L24,種目コード!$A$3:$B$25,2,FALSE)</f>
        <v>#N/A</v>
      </c>
      <c r="N24" s="5"/>
      <c r="O24" s="5"/>
      <c r="P24" s="58"/>
      <c r="R24" s="80" t="str">
        <f>IF(C24="","",Sheet2!Y17&amp;Sheet2!AB17&amp;Sheet2!AC17&amp;Sheet2!AD17)</f>
        <v/>
      </c>
      <c r="T24" s="2" t="s">
        <v>4</v>
      </c>
      <c r="U24" s="2" t="s">
        <v>41</v>
      </c>
      <c r="V24" s="1"/>
      <c r="W24" s="1"/>
      <c r="AV24"/>
      <c r="AW24"/>
      <c r="BC24" s="1"/>
      <c r="BD24" s="1"/>
    </row>
    <row r="25" spans="1:56" ht="12.95" customHeight="1" x14ac:dyDescent="0.15">
      <c r="A25" s="29"/>
      <c r="B25" s="14"/>
      <c r="C25" s="14"/>
      <c r="D25" s="15"/>
      <c r="E25" s="22"/>
      <c r="F25" s="16"/>
      <c r="G25" s="28"/>
      <c r="H25" s="10"/>
      <c r="I25" s="2"/>
      <c r="J25" s="30" t="e">
        <f>VLOOKUP(I25,種目コード!$A$3:$B$25,2,FALSE)</f>
        <v>#N/A</v>
      </c>
      <c r="K25" s="5"/>
      <c r="L25" s="16"/>
      <c r="M25" s="30" t="e">
        <f>VLOOKUP(L25,種目コード!$A$3:$B$25,2,FALSE)</f>
        <v>#N/A</v>
      </c>
      <c r="N25" s="5"/>
      <c r="O25" s="5"/>
      <c r="P25" s="58"/>
      <c r="R25" s="80" t="str">
        <f>IF(C25="","",Sheet2!Y18&amp;Sheet2!AB18&amp;Sheet2!AC18&amp;Sheet2!AD18)</f>
        <v/>
      </c>
      <c r="T25" s="2" t="s">
        <v>270</v>
      </c>
      <c r="U25" s="2" t="s">
        <v>271</v>
      </c>
      <c r="V25" s="1"/>
      <c r="W25" s="1"/>
      <c r="AV25"/>
      <c r="AW25"/>
      <c r="BC25" s="1"/>
      <c r="BD25" s="1"/>
    </row>
    <row r="26" spans="1:56" ht="12.95" customHeight="1" x14ac:dyDescent="0.15">
      <c r="A26" s="29"/>
      <c r="B26" s="14"/>
      <c r="C26" s="14"/>
      <c r="D26" s="15"/>
      <c r="E26" s="22"/>
      <c r="F26" s="16"/>
      <c r="G26" s="28"/>
      <c r="H26" s="10"/>
      <c r="I26" s="2"/>
      <c r="J26" s="30" t="e">
        <f>VLOOKUP(I26,種目コード!$A$3:$B$25,2,FALSE)</f>
        <v>#N/A</v>
      </c>
      <c r="K26" s="5"/>
      <c r="L26" s="16"/>
      <c r="M26" s="30" t="e">
        <f>VLOOKUP(L26,種目コード!$A$3:$B$25,2,FALSE)</f>
        <v>#N/A</v>
      </c>
      <c r="N26" s="5"/>
      <c r="O26" s="5"/>
      <c r="P26" s="58"/>
      <c r="R26" s="80" t="str">
        <f>IF(C26="","",Sheet2!Y19&amp;Sheet2!AB19&amp;Sheet2!AC19&amp;Sheet2!AD19)</f>
        <v/>
      </c>
      <c r="T26" s="2" t="s">
        <v>42</v>
      </c>
      <c r="U26" s="2" t="s">
        <v>43</v>
      </c>
      <c r="V26" s="1"/>
      <c r="W26" s="1"/>
      <c r="AV26"/>
      <c r="AW26"/>
      <c r="BC26" s="1"/>
      <c r="BD26" s="1"/>
    </row>
    <row r="27" spans="1:56" ht="12.95" customHeight="1" x14ac:dyDescent="0.15">
      <c r="A27" s="29"/>
      <c r="B27" s="14"/>
      <c r="C27" s="14"/>
      <c r="D27" s="15"/>
      <c r="E27" s="22"/>
      <c r="F27" s="16"/>
      <c r="G27" s="28"/>
      <c r="H27" s="10"/>
      <c r="I27" s="2"/>
      <c r="J27" s="30" t="e">
        <f>VLOOKUP(I27,種目コード!$A$3:$B$25,2,FALSE)</f>
        <v>#N/A</v>
      </c>
      <c r="K27" s="5"/>
      <c r="L27" s="2"/>
      <c r="M27" s="30" t="e">
        <f>VLOOKUP(L27,種目コード!$A$3:$B$25,2,FALSE)</f>
        <v>#N/A</v>
      </c>
      <c r="N27" s="5"/>
      <c r="O27" s="5"/>
      <c r="P27" s="58"/>
      <c r="R27" s="80" t="str">
        <f>IF(C27="","",Sheet2!Y20&amp;Sheet2!AB20&amp;Sheet2!AC20&amp;Sheet2!AD20)</f>
        <v/>
      </c>
      <c r="T27" s="11" t="s">
        <v>44</v>
      </c>
      <c r="U27" s="11" t="s">
        <v>46</v>
      </c>
      <c r="V27" s="1"/>
      <c r="W27" s="1"/>
      <c r="AV27"/>
      <c r="AW27"/>
      <c r="BC27" s="1"/>
      <c r="BD27" s="1"/>
    </row>
    <row r="28" spans="1:56" ht="12.95" customHeight="1" x14ac:dyDescent="0.15">
      <c r="A28" s="29"/>
      <c r="B28" s="14"/>
      <c r="C28" s="14"/>
      <c r="D28" s="15"/>
      <c r="E28" s="22"/>
      <c r="F28" s="16"/>
      <c r="G28" s="28"/>
      <c r="H28" s="10"/>
      <c r="I28" s="2"/>
      <c r="J28" s="30" t="e">
        <f>VLOOKUP(I28,種目コード!$A$3:$B$25,2,FALSE)</f>
        <v>#N/A</v>
      </c>
      <c r="K28" s="5"/>
      <c r="L28" s="16"/>
      <c r="M28" s="30" t="e">
        <f>VLOOKUP(L28,種目コード!$A$3:$B$25,2,FALSE)</f>
        <v>#N/A</v>
      </c>
      <c r="N28" s="5"/>
      <c r="O28" s="5"/>
      <c r="P28" s="58"/>
      <c r="R28" s="80" t="str">
        <f>IF(C28="","",Sheet2!Y21&amp;Sheet2!AB21&amp;Sheet2!AC21&amp;Sheet2!AD21)</f>
        <v/>
      </c>
      <c r="T28" s="11" t="s">
        <v>45</v>
      </c>
      <c r="U28" s="11" t="s">
        <v>47</v>
      </c>
      <c r="V28" s="1"/>
      <c r="W28" s="1"/>
      <c r="AV28"/>
      <c r="AW28"/>
      <c r="BC28" s="1"/>
      <c r="BD28" s="1"/>
    </row>
    <row r="29" spans="1:56" ht="12.95" customHeight="1" x14ac:dyDescent="0.15">
      <c r="A29" s="29"/>
      <c r="B29" s="14"/>
      <c r="C29" s="14"/>
      <c r="D29" s="15"/>
      <c r="E29" s="22"/>
      <c r="F29" s="16"/>
      <c r="G29" s="28"/>
      <c r="H29" s="10"/>
      <c r="I29" s="2"/>
      <c r="J29" s="30" t="e">
        <f>VLOOKUP(I29,種目コード!$A$3:$B$25,2,FALSE)</f>
        <v>#N/A</v>
      </c>
      <c r="K29" s="5"/>
      <c r="L29" s="16"/>
      <c r="M29" s="30" t="e">
        <f>VLOOKUP(L29,種目コード!$A$3:$B$25,2,FALSE)</f>
        <v>#N/A</v>
      </c>
      <c r="N29" s="5"/>
      <c r="O29" s="5"/>
      <c r="P29" s="58"/>
      <c r="R29" s="80" t="str">
        <f>IF(C29="","",Sheet2!Y22&amp;Sheet2!AB22&amp;Sheet2!AC22&amp;Sheet2!AD22)</f>
        <v/>
      </c>
      <c r="T29" s="2" t="s">
        <v>363</v>
      </c>
      <c r="U29" s="2" t="s">
        <v>365</v>
      </c>
      <c r="V29" s="1"/>
      <c r="W29" s="1"/>
      <c r="AV29"/>
      <c r="AW29"/>
      <c r="BC29" s="1"/>
      <c r="BD29" s="1"/>
    </row>
    <row r="30" spans="1:56" ht="12.95" customHeight="1" x14ac:dyDescent="0.15">
      <c r="A30" s="29"/>
      <c r="B30" s="14"/>
      <c r="C30" s="14"/>
      <c r="D30" s="15"/>
      <c r="E30" s="22"/>
      <c r="F30" s="16"/>
      <c r="G30" s="28"/>
      <c r="H30" s="10"/>
      <c r="I30" s="2"/>
      <c r="J30" s="30" t="e">
        <f>VLOOKUP(I30,種目コード!$A$3:$B$25,2,FALSE)</f>
        <v>#N/A</v>
      </c>
      <c r="K30" s="5"/>
      <c r="L30" s="16"/>
      <c r="M30" s="30" t="e">
        <f>VLOOKUP(L30,種目コード!$A$3:$B$25,2,FALSE)</f>
        <v>#N/A</v>
      </c>
      <c r="N30" s="5"/>
      <c r="O30" s="5"/>
      <c r="P30" s="58"/>
      <c r="R30" s="80" t="str">
        <f>IF(C30="","",Sheet2!Y23&amp;Sheet2!AB23&amp;Sheet2!AC23&amp;Sheet2!AD23)</f>
        <v/>
      </c>
      <c r="T30" s="11" t="s">
        <v>364</v>
      </c>
      <c r="U30" s="11" t="s">
        <v>366</v>
      </c>
      <c r="V30" s="1"/>
      <c r="W30" s="1"/>
      <c r="AV30"/>
      <c r="AW30"/>
      <c r="BC30" s="1"/>
      <c r="BD30" s="1"/>
    </row>
    <row r="31" spans="1:56" ht="12.95" customHeight="1" x14ac:dyDescent="0.15">
      <c r="A31" s="29"/>
      <c r="B31" s="14"/>
      <c r="C31" s="14"/>
      <c r="D31" s="15"/>
      <c r="E31" s="22"/>
      <c r="F31" s="16"/>
      <c r="G31" s="28"/>
      <c r="H31" s="10"/>
      <c r="I31" s="16"/>
      <c r="J31" s="30" t="e">
        <f>VLOOKUP(I31,種目コード!$A$3:$B$25,2,FALSE)</f>
        <v>#N/A</v>
      </c>
      <c r="K31" s="5"/>
      <c r="L31" s="16"/>
      <c r="M31" s="30" t="e">
        <f>VLOOKUP(L31,種目コード!$A$3:$B$25,2,FALSE)</f>
        <v>#N/A</v>
      </c>
      <c r="N31" s="5"/>
      <c r="O31" s="5"/>
      <c r="P31" s="58"/>
      <c r="R31" s="80" t="str">
        <f>IF(C31="","",Sheet2!Y24&amp;Sheet2!AB24&amp;Sheet2!AC24&amp;Sheet2!AD24)</f>
        <v/>
      </c>
      <c r="T31" s="2" t="s">
        <v>361</v>
      </c>
      <c r="U31" s="2" t="s">
        <v>276</v>
      </c>
      <c r="V31" s="1"/>
      <c r="W31" s="1"/>
    </row>
    <row r="32" spans="1:56" ht="12.95" customHeight="1" x14ac:dyDescent="0.15">
      <c r="A32" s="29"/>
      <c r="B32" s="14"/>
      <c r="C32" s="14"/>
      <c r="D32" s="15"/>
      <c r="E32" s="22"/>
      <c r="F32" s="16"/>
      <c r="G32" s="28"/>
      <c r="H32" s="10"/>
      <c r="I32" s="16"/>
      <c r="J32" s="30" t="e">
        <f>VLOOKUP(I32,種目コード!$A$3:$B$25,2,FALSE)</f>
        <v>#N/A</v>
      </c>
      <c r="K32" s="5"/>
      <c r="L32" s="16"/>
      <c r="M32" s="30" t="e">
        <f>VLOOKUP(L32,種目コード!$A$3:$B$25,2,FALSE)</f>
        <v>#N/A</v>
      </c>
      <c r="N32" s="5"/>
      <c r="O32" s="5"/>
      <c r="P32" s="58"/>
      <c r="R32" s="80" t="str">
        <f>IF(C32="","",Sheet2!Y25&amp;Sheet2!AB25&amp;Sheet2!AC25&amp;Sheet2!AD25)</f>
        <v/>
      </c>
      <c r="T32" s="83" t="s">
        <v>362</v>
      </c>
      <c r="U32" s="83" t="s">
        <v>278</v>
      </c>
    </row>
    <row r="33" spans="1:23" ht="12.95" customHeight="1" x14ac:dyDescent="0.15">
      <c r="A33" s="29"/>
      <c r="B33" s="14"/>
      <c r="C33" s="14"/>
      <c r="D33" s="15"/>
      <c r="E33" s="22"/>
      <c r="F33" s="16"/>
      <c r="G33" s="28"/>
      <c r="H33" s="10"/>
      <c r="I33" s="16"/>
      <c r="J33" s="30" t="e">
        <f>VLOOKUP(I33,種目コード!$A$3:$B$25,2,FALSE)</f>
        <v>#N/A</v>
      </c>
      <c r="K33" s="5"/>
      <c r="L33" s="16"/>
      <c r="M33" s="30" t="e">
        <f>VLOOKUP(L33,種目コード!$A$3:$B$25,2,FALSE)</f>
        <v>#N/A</v>
      </c>
      <c r="N33" s="5"/>
      <c r="O33" s="5"/>
      <c r="P33" s="58"/>
      <c r="R33" s="80" t="str">
        <f>IF(C33="","",Sheet2!Y26&amp;Sheet2!AB26&amp;Sheet2!AC26&amp;Sheet2!AD26)</f>
        <v/>
      </c>
    </row>
    <row r="34" spans="1:23" ht="12.95" customHeight="1" x14ac:dyDescent="0.15">
      <c r="A34" s="29"/>
      <c r="B34" s="14"/>
      <c r="C34" s="14"/>
      <c r="D34" s="15"/>
      <c r="E34" s="22"/>
      <c r="F34" s="16"/>
      <c r="G34" s="28"/>
      <c r="H34" s="10"/>
      <c r="I34" s="16"/>
      <c r="J34" s="30" t="e">
        <f>VLOOKUP(I34,種目コード!$A$3:$B$25,2,FALSE)</f>
        <v>#N/A</v>
      </c>
      <c r="K34" s="5"/>
      <c r="L34" s="16"/>
      <c r="M34" s="30" t="e">
        <f>VLOOKUP(L34,種目コード!$A$3:$B$25,2,FALSE)</f>
        <v>#N/A</v>
      </c>
      <c r="N34" s="5"/>
      <c r="O34" s="5"/>
      <c r="P34" s="58"/>
      <c r="R34" s="80" t="str">
        <f>IF(C34="","",Sheet2!Y27&amp;Sheet2!AB27&amp;Sheet2!AC27&amp;Sheet2!AD27)</f>
        <v/>
      </c>
      <c r="T34" s="112" t="s">
        <v>371</v>
      </c>
      <c r="U34" s="112"/>
      <c r="V34" s="112"/>
      <c r="W34" s="112"/>
    </row>
    <row r="35" spans="1:23" ht="12.95" customHeight="1" x14ac:dyDescent="0.15">
      <c r="A35" s="29"/>
      <c r="B35" s="14"/>
      <c r="C35" s="14"/>
      <c r="D35" s="15"/>
      <c r="E35" s="22"/>
      <c r="F35" s="16"/>
      <c r="G35" s="28"/>
      <c r="H35" s="10"/>
      <c r="I35" s="16"/>
      <c r="J35" s="30" t="e">
        <f>VLOOKUP(I35,種目コード!$A$3:$B$25,2,FALSE)</f>
        <v>#N/A</v>
      </c>
      <c r="K35" s="5"/>
      <c r="L35" s="16"/>
      <c r="M35" s="30" t="e">
        <f>VLOOKUP(L35,種目コード!$A$3:$B$25,2,FALSE)</f>
        <v>#N/A</v>
      </c>
      <c r="N35" s="5"/>
      <c r="O35" s="5"/>
      <c r="P35" s="58"/>
      <c r="R35" s="80" t="str">
        <f>IF(C35="","",Sheet2!Y28&amp;Sheet2!AB28&amp;Sheet2!AC28&amp;Sheet2!AD28)</f>
        <v/>
      </c>
      <c r="T35" s="27" t="s">
        <v>370</v>
      </c>
      <c r="U35" s="27">
        <f>COUNTA(E10:E46)</f>
        <v>0</v>
      </c>
      <c r="V35" s="27" t="s">
        <v>329</v>
      </c>
      <c r="W35" s="60">
        <f>600*U35</f>
        <v>0</v>
      </c>
    </row>
    <row r="36" spans="1:23" ht="12.95" customHeight="1" x14ac:dyDescent="0.15">
      <c r="A36" s="29"/>
      <c r="B36" s="14"/>
      <c r="C36" s="14"/>
      <c r="D36" s="15"/>
      <c r="E36" s="22"/>
      <c r="F36" s="16"/>
      <c r="G36" s="28"/>
      <c r="H36" s="10"/>
      <c r="I36" s="16"/>
      <c r="J36" s="30" t="e">
        <f>VLOOKUP(I36,種目コード!$A$3:$B$25,2,FALSE)</f>
        <v>#N/A</v>
      </c>
      <c r="K36" s="5"/>
      <c r="L36" s="16"/>
      <c r="M36" s="30" t="e">
        <f>VLOOKUP(L36,種目コード!$A$3:$B$25,2,FALSE)</f>
        <v>#N/A</v>
      </c>
      <c r="N36" s="5"/>
      <c r="O36" s="5"/>
      <c r="P36" s="58"/>
      <c r="R36" s="80" t="str">
        <f>IF(C36="","",Sheet2!Y29&amp;Sheet2!AB29&amp;Sheet2!AC29&amp;Sheet2!AD29)</f>
        <v/>
      </c>
      <c r="T36" s="102" t="s">
        <v>358</v>
      </c>
      <c r="U36" s="102"/>
      <c r="V36" s="102"/>
      <c r="W36" s="102"/>
    </row>
    <row r="37" spans="1:23" ht="12.95" customHeight="1" x14ac:dyDescent="0.15">
      <c r="A37" s="29"/>
      <c r="B37" s="14"/>
      <c r="C37" s="14"/>
      <c r="D37" s="15"/>
      <c r="E37" s="22"/>
      <c r="F37" s="16"/>
      <c r="G37" s="28"/>
      <c r="H37" s="10"/>
      <c r="I37" s="16"/>
      <c r="J37" s="30" t="e">
        <f>VLOOKUP(I37,種目コード!$A$3:$B$25,2,FALSE)</f>
        <v>#N/A</v>
      </c>
      <c r="K37" s="5"/>
      <c r="L37" s="16"/>
      <c r="M37" s="30" t="e">
        <f>VLOOKUP(L37,種目コード!$A$3:$B$25,2,FALSE)</f>
        <v>#N/A</v>
      </c>
      <c r="N37" s="5"/>
      <c r="O37" s="5"/>
      <c r="P37" s="58"/>
      <c r="R37" s="80" t="str">
        <f>IF(C37="","",Sheet2!Y30&amp;Sheet2!AB30&amp;Sheet2!AC30&amp;Sheet2!AD30)</f>
        <v/>
      </c>
    </row>
    <row r="38" spans="1:23" ht="12.95" customHeight="1" x14ac:dyDescent="0.15">
      <c r="A38" s="29"/>
      <c r="B38" s="14"/>
      <c r="C38" s="14"/>
      <c r="D38" s="15"/>
      <c r="E38" s="22"/>
      <c r="F38" s="16"/>
      <c r="G38" s="28"/>
      <c r="H38" s="10"/>
      <c r="I38" s="16"/>
      <c r="J38" s="30" t="e">
        <f>VLOOKUP(I38,種目コード!$A$3:$B$25,2,FALSE)</f>
        <v>#N/A</v>
      </c>
      <c r="K38" s="5"/>
      <c r="L38" s="16"/>
      <c r="M38" s="30" t="e">
        <f>VLOOKUP(L38,種目コード!$A$3:$B$25,2,FALSE)</f>
        <v>#N/A</v>
      </c>
      <c r="N38" s="5"/>
      <c r="O38" s="5"/>
      <c r="P38" s="58"/>
      <c r="R38" s="80" t="str">
        <f>IF(C38="","",Sheet2!Y31&amp;Sheet2!AB31&amp;Sheet2!AC31&amp;Sheet2!AD31)</f>
        <v/>
      </c>
    </row>
    <row r="39" spans="1:23" ht="12.95" customHeight="1" x14ac:dyDescent="0.15">
      <c r="A39" s="29"/>
      <c r="B39" s="14"/>
      <c r="C39" s="14"/>
      <c r="D39" s="15"/>
      <c r="E39" s="22"/>
      <c r="F39" s="16"/>
      <c r="G39" s="28"/>
      <c r="H39" s="10"/>
      <c r="I39" s="16"/>
      <c r="J39" s="30" t="e">
        <f>VLOOKUP(I39,種目コード!$A$3:$B$25,2,FALSE)</f>
        <v>#N/A</v>
      </c>
      <c r="K39" s="5"/>
      <c r="L39" s="16"/>
      <c r="M39" s="30" t="e">
        <f>VLOOKUP(L39,種目コード!$A$3:$B$25,2,FALSE)</f>
        <v>#N/A</v>
      </c>
      <c r="N39" s="5"/>
      <c r="O39" s="5"/>
      <c r="P39" s="58"/>
      <c r="R39" s="80" t="str">
        <f>IF(C39="","",Sheet2!Y32&amp;Sheet2!AB32&amp;Sheet2!AC32&amp;Sheet2!AD32)</f>
        <v/>
      </c>
      <c r="T39" s="1"/>
      <c r="U39" s="1"/>
      <c r="V39" s="1"/>
      <c r="W39" s="1"/>
    </row>
    <row r="40" spans="1:23" ht="12.95" customHeight="1" x14ac:dyDescent="0.15">
      <c r="A40" s="29"/>
      <c r="B40" s="14"/>
      <c r="C40" s="14"/>
      <c r="D40" s="15"/>
      <c r="E40" s="22"/>
      <c r="F40" s="16"/>
      <c r="G40" s="28"/>
      <c r="H40" s="10"/>
      <c r="I40" s="16"/>
      <c r="J40" s="30" t="e">
        <f>VLOOKUP(I40,種目コード!$A$3:$B$25,2,FALSE)</f>
        <v>#N/A</v>
      </c>
      <c r="K40" s="5"/>
      <c r="L40" s="16"/>
      <c r="M40" s="30" t="e">
        <f>VLOOKUP(L40,種目コード!$A$3:$B$25,2,FALSE)</f>
        <v>#N/A</v>
      </c>
      <c r="N40" s="5"/>
      <c r="O40" s="5"/>
      <c r="P40" s="58"/>
      <c r="R40" s="80" t="str">
        <f>IF(C40="","",Sheet2!Y33&amp;Sheet2!AB33&amp;Sheet2!AC33&amp;Sheet2!AD33)</f>
        <v/>
      </c>
      <c r="T40" s="1"/>
      <c r="U40" s="1"/>
      <c r="V40" s="1"/>
      <c r="W40" s="1"/>
    </row>
    <row r="41" spans="1:23" ht="12.95" customHeight="1" x14ac:dyDescent="0.15">
      <c r="A41" s="29"/>
      <c r="B41" s="14"/>
      <c r="C41" s="14"/>
      <c r="D41" s="15"/>
      <c r="E41" s="22"/>
      <c r="F41" s="16"/>
      <c r="G41" s="28"/>
      <c r="H41" s="10"/>
      <c r="I41" s="16"/>
      <c r="J41" s="30" t="e">
        <f>VLOOKUP(I41,種目コード!$A$3:$B$25,2,FALSE)</f>
        <v>#N/A</v>
      </c>
      <c r="K41" s="5"/>
      <c r="L41" s="16"/>
      <c r="M41" s="30" t="e">
        <f>VLOOKUP(L41,種目コード!$A$3:$B$25,2,FALSE)</f>
        <v>#N/A</v>
      </c>
      <c r="N41" s="5"/>
      <c r="O41" s="5"/>
      <c r="P41" s="58"/>
      <c r="R41" s="80" t="str">
        <f>IF(C41="","",Sheet2!Y38&amp;Sheet2!AB38&amp;Sheet2!AC38&amp;Sheet2!AD38)</f>
        <v/>
      </c>
      <c r="T41" s="1"/>
      <c r="U41" s="1"/>
      <c r="V41" s="1"/>
      <c r="W41" s="1"/>
    </row>
    <row r="42" spans="1:23" ht="12.95" customHeight="1" x14ac:dyDescent="0.15">
      <c r="A42" s="29"/>
      <c r="B42" s="14"/>
      <c r="C42" s="14"/>
      <c r="D42" s="15"/>
      <c r="E42" s="22"/>
      <c r="F42" s="16"/>
      <c r="G42" s="28"/>
      <c r="H42" s="10"/>
      <c r="I42" s="16"/>
      <c r="J42" s="30" t="e">
        <f>VLOOKUP(I42,種目コード!$A$3:$B$25,2,FALSE)</f>
        <v>#N/A</v>
      </c>
      <c r="K42" s="5"/>
      <c r="L42" s="16"/>
      <c r="M42" s="30" t="e">
        <f>VLOOKUP(L42,種目コード!$A$3:$B$25,2,FALSE)</f>
        <v>#N/A</v>
      </c>
      <c r="N42" s="5"/>
      <c r="O42" s="5"/>
      <c r="P42" s="58"/>
      <c r="R42" s="80" t="str">
        <f>IF(C42="","",Sheet2!Y39&amp;Sheet2!AB39&amp;Sheet2!AC39&amp;Sheet2!AD39)</f>
        <v/>
      </c>
      <c r="T42" s="1"/>
      <c r="U42" s="1"/>
      <c r="V42" s="1"/>
      <c r="W42" s="1"/>
    </row>
    <row r="43" spans="1:23" ht="12.95" customHeight="1" x14ac:dyDescent="0.15">
      <c r="A43" s="29"/>
      <c r="B43" s="14"/>
      <c r="C43" s="14"/>
      <c r="D43" s="15"/>
      <c r="E43" s="22"/>
      <c r="F43" s="16"/>
      <c r="G43" s="28"/>
      <c r="H43" s="10"/>
      <c r="I43" s="16"/>
      <c r="J43" s="30" t="e">
        <f>VLOOKUP(I43,種目コード!$A$3:$B$25,2,FALSE)</f>
        <v>#N/A</v>
      </c>
      <c r="K43" s="5"/>
      <c r="L43" s="16"/>
      <c r="M43" s="30" t="e">
        <f>VLOOKUP(L43,種目コード!$A$3:$B$25,2,FALSE)</f>
        <v>#N/A</v>
      </c>
      <c r="N43" s="5"/>
      <c r="O43" s="5"/>
      <c r="P43" s="58"/>
      <c r="R43" s="80" t="str">
        <f>IF(C43="","",Sheet2!Y40&amp;Sheet2!AB40&amp;Sheet2!AC40&amp;Sheet2!AD40)</f>
        <v/>
      </c>
    </row>
    <row r="44" spans="1:23" ht="12.95" customHeight="1" x14ac:dyDescent="0.15">
      <c r="A44" s="29"/>
      <c r="B44" s="14"/>
      <c r="C44" s="14"/>
      <c r="D44" s="15"/>
      <c r="E44" s="22"/>
      <c r="F44" s="16"/>
      <c r="G44" s="28"/>
      <c r="H44" s="10"/>
      <c r="I44" s="16"/>
      <c r="J44" s="30" t="e">
        <f>VLOOKUP(I44,種目コード!$A$3:$B$25,2,FALSE)</f>
        <v>#N/A</v>
      </c>
      <c r="K44" s="5"/>
      <c r="L44" s="16"/>
      <c r="M44" s="30" t="e">
        <f>VLOOKUP(L44,種目コード!$A$3:$B$25,2,FALSE)</f>
        <v>#N/A</v>
      </c>
      <c r="N44" s="5"/>
      <c r="O44" s="5"/>
      <c r="P44" s="58"/>
      <c r="R44" s="80" t="str">
        <f>IF(C44="","",Sheet2!Y41&amp;Sheet2!AB41&amp;Sheet2!AC41&amp;Sheet2!AD41)</f>
        <v/>
      </c>
    </row>
    <row r="45" spans="1:23" ht="12.95" customHeight="1" x14ac:dyDescent="0.15">
      <c r="A45" s="29"/>
      <c r="B45" s="14"/>
      <c r="C45" s="14"/>
      <c r="D45" s="15"/>
      <c r="E45" s="22"/>
      <c r="F45" s="16"/>
      <c r="G45" s="28"/>
      <c r="H45" s="10"/>
      <c r="I45" s="16"/>
      <c r="J45" s="30" t="e">
        <f>VLOOKUP(I45,種目コード!$A$3:$B$25,2,FALSE)</f>
        <v>#N/A</v>
      </c>
      <c r="K45" s="5"/>
      <c r="L45" s="16"/>
      <c r="M45" s="30" t="e">
        <f>VLOOKUP(L45,種目コード!$A$3:$B$25,2,FALSE)</f>
        <v>#N/A</v>
      </c>
      <c r="N45" s="5"/>
      <c r="O45" s="5"/>
      <c r="P45" s="58"/>
      <c r="R45" s="80" t="str">
        <f>IF(C45="","",Sheet2!Y42&amp;Sheet2!AB42&amp;Sheet2!AC42&amp;Sheet2!AD42)</f>
        <v/>
      </c>
    </row>
    <row r="46" spans="1:23" ht="12.95" customHeight="1" x14ac:dyDescent="0.15">
      <c r="A46" s="29"/>
      <c r="B46" s="14"/>
      <c r="C46" s="14"/>
      <c r="D46" s="15"/>
      <c r="E46" s="22"/>
      <c r="F46" s="16"/>
      <c r="G46" s="28"/>
      <c r="H46" s="10"/>
      <c r="I46" s="16"/>
      <c r="J46" s="30" t="e">
        <f>VLOOKUP(I46,種目コード!$A$3:$B$25,2,FALSE)</f>
        <v>#N/A</v>
      </c>
      <c r="K46" s="5"/>
      <c r="L46" s="16"/>
      <c r="M46" s="30" t="e">
        <f>VLOOKUP(L46,種目コード!$A$3:$B$25,2,FALSE)</f>
        <v>#N/A</v>
      </c>
      <c r="N46" s="5"/>
      <c r="O46" s="5"/>
      <c r="P46" s="58"/>
      <c r="R46" s="80" t="str">
        <f>IF(C46="","",Sheet2!Y43&amp;Sheet2!AB43&amp;Sheet2!AC43&amp;Sheet2!AD43)</f>
        <v/>
      </c>
    </row>
    <row r="47" spans="1:23" s="31" customFormat="1" ht="6.75" customHeight="1" x14ac:dyDescent="0.15">
      <c r="A47" s="1"/>
      <c r="B47" s="1"/>
      <c r="C47" s="1"/>
      <c r="D47" s="1"/>
      <c r="E47" s="1"/>
      <c r="F47" s="1"/>
      <c r="G47" s="50"/>
      <c r="H47" s="1"/>
      <c r="I47" s="1"/>
      <c r="J47" s="1"/>
      <c r="K47" s="1"/>
      <c r="L47" s="1"/>
      <c r="M47" s="1"/>
      <c r="N47" s="1"/>
      <c r="O47" s="1"/>
      <c r="P47" s="1"/>
      <c r="Q47" s="1"/>
      <c r="R47" s="79" t="str">
        <f>IF(C47="","",Sheet2!Y44&amp;Sheet2!AB44&amp;Sheet2!AC44&amp;Sheet2!AD44)</f>
        <v/>
      </c>
      <c r="T47"/>
      <c r="U47"/>
      <c r="V47"/>
      <c r="W47"/>
    </row>
    <row r="48" spans="1:23" s="31" customFormat="1" ht="27.75" customHeight="1" x14ac:dyDescent="0.15">
      <c r="A48" s="104" t="s">
        <v>55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"/>
      <c r="R48" s="78" t="str">
        <f>IF(COUNTIF(種目別参加人数の確認はこちら!D5:E27,"&gt;3")&gt;0,"参加種目が制限を越えています。","")</f>
        <v/>
      </c>
      <c r="T48"/>
      <c r="U48"/>
      <c r="V48"/>
      <c r="W48"/>
    </row>
    <row r="49" spans="1:23" s="31" customFormat="1" ht="6.75" customHeight="1" x14ac:dyDescent="0.15">
      <c r="A49" s="1"/>
      <c r="B49" s="1"/>
      <c r="C49" s="1"/>
      <c r="D49" s="1"/>
      <c r="E49" s="1"/>
      <c r="F49" s="1"/>
      <c r="G49" s="50"/>
      <c r="H49" s="1"/>
      <c r="I49" s="1"/>
      <c r="J49" s="1"/>
      <c r="K49" s="1"/>
      <c r="L49" s="1"/>
      <c r="M49" s="1"/>
      <c r="N49" s="1"/>
      <c r="O49" s="1"/>
      <c r="P49" s="1"/>
      <c r="Q49" s="1"/>
      <c r="R49" s="77"/>
      <c r="T49"/>
      <c r="U49"/>
      <c r="V49"/>
      <c r="W49"/>
    </row>
    <row r="50" spans="1:23" s="31" customFormat="1" x14ac:dyDescent="0.15">
      <c r="A50" s="1"/>
      <c r="B50" s="1"/>
      <c r="C50" s="1"/>
      <c r="D50" s="1"/>
      <c r="E50" s="1"/>
      <c r="F50" s="1"/>
      <c r="G50" s="50"/>
      <c r="H50" s="1"/>
      <c r="I50" s="1"/>
      <c r="J50"/>
      <c r="M50" s="33" t="s">
        <v>369</v>
      </c>
      <c r="N50" s="33"/>
      <c r="O50" s="34"/>
      <c r="P50" s="50"/>
      <c r="Q50" s="1"/>
      <c r="R50" s="1"/>
      <c r="T50"/>
      <c r="U50"/>
      <c r="V50"/>
      <c r="W50"/>
    </row>
    <row r="51" spans="1:23" s="31" customFormat="1" ht="18" customHeight="1" x14ac:dyDescent="0.15">
      <c r="A51" s="1"/>
      <c r="B51" s="1"/>
      <c r="C51" s="1"/>
      <c r="D51" s="1"/>
      <c r="E51" s="1"/>
      <c r="F51" s="1"/>
      <c r="G51" s="50"/>
      <c r="H51" s="1"/>
      <c r="I51" s="1"/>
      <c r="J51" s="51" t="s">
        <v>56</v>
      </c>
      <c r="K51" s="107"/>
      <c r="L51" s="107"/>
      <c r="M51" s="107"/>
      <c r="N51" s="107"/>
      <c r="O51" s="82"/>
      <c r="P51" s="1"/>
      <c r="Q51" s="1"/>
      <c r="R51" s="103" t="str">
        <f>IF(COUNTA(R10:R48)-COUNTIF(R10:R48,"")=0,"","エラーあり")</f>
        <v/>
      </c>
      <c r="T51"/>
      <c r="U51"/>
      <c r="V51"/>
      <c r="W51"/>
    </row>
    <row r="52" spans="1:23" s="31" customFormat="1" ht="18" customHeight="1" x14ac:dyDescent="0.15">
      <c r="A52" s="1"/>
      <c r="B52" s="1"/>
      <c r="C52" s="1"/>
      <c r="D52" s="1"/>
      <c r="E52" s="1"/>
      <c r="F52" s="1"/>
      <c r="G52" s="50"/>
      <c r="H52" s="1"/>
      <c r="I52" s="1"/>
      <c r="J52" s="51" t="s">
        <v>57</v>
      </c>
      <c r="K52" s="105"/>
      <c r="L52" s="105"/>
      <c r="M52" s="105"/>
      <c r="N52" s="105"/>
      <c r="O52" s="35"/>
      <c r="P52" s="1"/>
      <c r="Q52" s="1"/>
      <c r="R52" s="103"/>
      <c r="T52"/>
      <c r="U52"/>
      <c r="V52"/>
      <c r="W52"/>
    </row>
    <row r="53" spans="1:23" s="31" customFormat="1" ht="17.25" customHeight="1" x14ac:dyDescent="0.15">
      <c r="A53" s="1"/>
      <c r="B53" s="1"/>
      <c r="C53" s="1"/>
      <c r="D53" s="1"/>
      <c r="E53" s="1"/>
      <c r="F53" s="1"/>
      <c r="G53" s="50"/>
      <c r="H53" s="1"/>
      <c r="I53" s="1"/>
      <c r="J53" s="51" t="s">
        <v>58</v>
      </c>
      <c r="K53" s="105"/>
      <c r="L53" s="105"/>
      <c r="M53" s="105"/>
      <c r="N53" s="105"/>
      <c r="O53" s="35" t="s">
        <v>27</v>
      </c>
      <c r="P53" s="1"/>
      <c r="Q53" s="1"/>
      <c r="R53" s="103"/>
      <c r="T53"/>
      <c r="U53"/>
      <c r="V53"/>
      <c r="W53"/>
    </row>
    <row r="54" spans="1:23" s="31" customFormat="1" ht="16.5" customHeight="1" x14ac:dyDescent="0.15">
      <c r="A54" s="1"/>
      <c r="B54" s="1"/>
      <c r="C54" s="1"/>
      <c r="D54" s="1"/>
      <c r="E54" s="1"/>
      <c r="F54" s="1"/>
      <c r="G54" s="50"/>
      <c r="H54" s="1"/>
      <c r="I54" s="1"/>
      <c r="J54" s="51" t="s">
        <v>360</v>
      </c>
      <c r="K54" s="105"/>
      <c r="L54" s="105"/>
      <c r="M54" s="105"/>
      <c r="N54" s="105"/>
      <c r="O54" s="35" t="s">
        <v>27</v>
      </c>
      <c r="P54" s="1"/>
      <c r="Q54" s="1"/>
      <c r="R54" s="103"/>
      <c r="T54"/>
      <c r="U54"/>
      <c r="V54"/>
      <c r="W54"/>
    </row>
    <row r="55" spans="1:23" s="31" customFormat="1" ht="16.5" customHeight="1" x14ac:dyDescent="0.15">
      <c r="A55" s="1"/>
      <c r="B55" s="1"/>
      <c r="C55" s="1"/>
      <c r="D55" s="1"/>
      <c r="E55" s="1"/>
      <c r="F55" s="1"/>
      <c r="G55" s="50"/>
      <c r="H55" s="1"/>
      <c r="I55" s="1"/>
      <c r="J55" s="51" t="s">
        <v>325</v>
      </c>
      <c r="K55" s="105"/>
      <c r="L55" s="105"/>
      <c r="M55" s="105"/>
      <c r="N55" s="105"/>
      <c r="O55" s="81"/>
      <c r="P55" s="1"/>
      <c r="Q55" s="1"/>
      <c r="R55" s="103"/>
      <c r="T55"/>
      <c r="U55"/>
      <c r="V55"/>
      <c r="W55"/>
    </row>
    <row r="56" spans="1:23" s="31" customFormat="1" x14ac:dyDescent="0.15">
      <c r="A56" s="1"/>
      <c r="B56" s="1"/>
      <c r="C56" s="1"/>
      <c r="D56" s="1"/>
      <c r="E56" s="1"/>
      <c r="F56" s="1"/>
      <c r="G56" s="5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T56"/>
      <c r="U56"/>
      <c r="V56"/>
      <c r="W56"/>
    </row>
    <row r="58" spans="1:23" x14ac:dyDescent="0.15">
      <c r="Q58" s="8"/>
      <c r="R58" s="8"/>
      <c r="S58" s="8"/>
    </row>
    <row r="59" spans="1:23" x14ac:dyDescent="0.15">
      <c r="Q59" s="8"/>
      <c r="R59" s="8"/>
      <c r="S59" s="8"/>
    </row>
    <row r="60" spans="1:23" x14ac:dyDescent="0.15">
      <c r="Q60" s="8"/>
      <c r="R60" s="8"/>
      <c r="S60" s="8"/>
    </row>
    <row r="61" spans="1:23" x14ac:dyDescent="0.15">
      <c r="Q61" s="8"/>
      <c r="R61" s="8"/>
      <c r="S61" s="8"/>
    </row>
    <row r="62" spans="1:23" x14ac:dyDescent="0.15">
      <c r="Q62" s="8"/>
      <c r="R62" s="8"/>
      <c r="S62" s="8"/>
    </row>
    <row r="63" spans="1:23" x14ac:dyDescent="0.15">
      <c r="Q63" s="8"/>
      <c r="R63" s="8"/>
      <c r="S63" s="8"/>
    </row>
    <row r="64" spans="1:23" x14ac:dyDescent="0.15">
      <c r="Q64" s="8"/>
      <c r="R64" s="8"/>
      <c r="S64" s="8"/>
    </row>
    <row r="65" spans="17:19" x14ac:dyDescent="0.15">
      <c r="Q65" s="8"/>
      <c r="R65" s="8"/>
      <c r="S65" s="8"/>
    </row>
    <row r="66" spans="17:19" x14ac:dyDescent="0.15">
      <c r="Q66" s="8"/>
      <c r="R66" s="8"/>
      <c r="S66" s="9"/>
    </row>
    <row r="67" spans="17:19" x14ac:dyDescent="0.15">
      <c r="Q67" s="8"/>
      <c r="R67" s="8"/>
      <c r="S67" s="9"/>
    </row>
    <row r="68" spans="17:19" x14ac:dyDescent="0.15">
      <c r="Q68" s="8"/>
      <c r="R68" s="8"/>
      <c r="S68" s="8"/>
    </row>
    <row r="69" spans="17:19" x14ac:dyDescent="0.15">
      <c r="Q69" s="8"/>
      <c r="R69" s="8"/>
      <c r="S69" s="8"/>
    </row>
    <row r="70" spans="17:19" x14ac:dyDescent="0.15">
      <c r="Q70" s="8"/>
      <c r="R70" s="8"/>
      <c r="S70" s="8"/>
    </row>
    <row r="71" spans="17:19" x14ac:dyDescent="0.15">
      <c r="Q71" s="8"/>
      <c r="R71" s="8"/>
      <c r="S71" s="8"/>
    </row>
    <row r="72" spans="17:19" x14ac:dyDescent="0.15">
      <c r="Q72" s="8"/>
      <c r="R72" s="8"/>
      <c r="S72" s="8"/>
    </row>
    <row r="73" spans="17:19" x14ac:dyDescent="0.15">
      <c r="Q73" s="8"/>
      <c r="R73" s="8"/>
      <c r="S73" s="8"/>
    </row>
    <row r="74" spans="17:19" x14ac:dyDescent="0.15">
      <c r="Q74" s="8"/>
      <c r="R74" s="8"/>
      <c r="S74" s="8"/>
    </row>
    <row r="75" spans="17:19" x14ac:dyDescent="0.15">
      <c r="Q75" s="8"/>
      <c r="R75" s="8"/>
      <c r="S75" s="8"/>
    </row>
    <row r="76" spans="17:19" x14ac:dyDescent="0.15">
      <c r="Q76" s="8"/>
      <c r="R76" s="8"/>
      <c r="S76" s="9"/>
    </row>
    <row r="77" spans="17:19" x14ac:dyDescent="0.15">
      <c r="Q77" s="8"/>
      <c r="R77" s="8"/>
      <c r="S77" s="9"/>
    </row>
    <row r="78" spans="17:19" x14ac:dyDescent="0.15">
      <c r="Q78" s="8"/>
      <c r="R78" s="8"/>
      <c r="S78" s="9"/>
    </row>
    <row r="79" spans="17:19" x14ac:dyDescent="0.15">
      <c r="Q79" s="8"/>
      <c r="R79" s="8"/>
      <c r="S79" s="9"/>
    </row>
    <row r="80" spans="17:19" x14ac:dyDescent="0.15">
      <c r="Q80" s="8"/>
      <c r="R80" s="8"/>
      <c r="S80" s="9"/>
    </row>
    <row r="81" spans="17:19" x14ac:dyDescent="0.15">
      <c r="Q81" s="8"/>
      <c r="R81" s="8"/>
      <c r="S81" s="9"/>
    </row>
    <row r="82" spans="17:19" x14ac:dyDescent="0.15">
      <c r="Q82" s="8"/>
      <c r="R82" s="8"/>
      <c r="S82" s="9"/>
    </row>
    <row r="83" spans="17:19" x14ac:dyDescent="0.15">
      <c r="Q83" s="8"/>
      <c r="R83" s="8"/>
      <c r="S83" s="8"/>
    </row>
    <row r="84" spans="17:19" x14ac:dyDescent="0.15">
      <c r="Q84" s="8"/>
      <c r="R84" s="8"/>
      <c r="S84" s="8"/>
    </row>
  </sheetData>
  <mergeCells count="25">
    <mergeCell ref="T36:W36"/>
    <mergeCell ref="R51:R55"/>
    <mergeCell ref="A48:P48"/>
    <mergeCell ref="K55:N55"/>
    <mergeCell ref="M5:N5"/>
    <mergeCell ref="K52:N52"/>
    <mergeCell ref="K51:N51"/>
    <mergeCell ref="K53:N53"/>
    <mergeCell ref="K54:N54"/>
    <mergeCell ref="T7:U7"/>
    <mergeCell ref="R7:R9"/>
    <mergeCell ref="T34:W34"/>
    <mergeCell ref="B2:F2"/>
    <mergeCell ref="B4:D4"/>
    <mergeCell ref="T8:T9"/>
    <mergeCell ref="U8:U9"/>
    <mergeCell ref="K2:L2"/>
    <mergeCell ref="K3:L3"/>
    <mergeCell ref="K4:L4"/>
    <mergeCell ref="K5:L5"/>
    <mergeCell ref="L7:N7"/>
    <mergeCell ref="I7:K7"/>
    <mergeCell ref="M2:N2"/>
    <mergeCell ref="M3:N3"/>
    <mergeCell ref="M4:N4"/>
  </mergeCells>
  <phoneticPr fontId="2"/>
  <conditionalFormatting sqref="R48">
    <cfRule type="cellIs" dxfId="2" priority="1" operator="equal">
      <formula>"参加種目が制限を越えています。"</formula>
    </cfRule>
  </conditionalFormatting>
  <conditionalFormatting sqref="R51:R55">
    <cfRule type="cellIs" dxfId="1" priority="2" stopIfTrue="1" operator="equal">
      <formula>"エラーあり"</formula>
    </cfRule>
  </conditionalFormatting>
  <dataValidations xWindow="288" yWindow="905" count="26">
    <dataValidation imeMode="hiragana" allowBlank="1" showInputMessage="1" showErrorMessage="1" sqref="B2:F2" xr:uid="{A24C3538-F317-4569-AAEE-8C1A4C98F01C}"/>
    <dataValidation imeMode="off" allowBlank="1" showInputMessage="1" showErrorMessage="1" sqref="A7:I9 L7:L8 J9:N9 A1:A2 C3 A4 G1:G2 I3 D1:F1 H1:P1 F4:H5 BE4:BP5 BB6:BO6 T2:W6 O7:P9 T10:U25 T8:U8 T36 T31:W31 L24 R4:R7 R56:R84 BB7:BL7 V6:AT7 X4:AW5 V8:AR10 V11:AU30 AZ8:BJ10 BC11:BM30 I10:I13 I15:I30 L17:L18 L20 X31:AW46 BE31:BO46 R10:R51 S4:S84 Q4:Q84 T39:W42" xr:uid="{228422B7-8E1F-4C61-8978-08DB4E1373F0}"/>
    <dataValidation imeMode="on" allowBlank="1" showInputMessage="1" showErrorMessage="1" sqref="J8" xr:uid="{A3622447-FAFF-4FEE-AD64-67B48C11EA61}"/>
    <dataValidation imeMode="hiragana" allowBlank="1" showInputMessage="1" showErrorMessage="1" prompt="下記の_x000a_「学校コード」_x000a_を入力すると，自動的に入力されます" sqref="B4:D4" xr:uid="{6537E411-33B4-4F9C-8472-886A0420F1DB}"/>
    <dataValidation type="textLength" imeMode="off" allowBlank="1" showInputMessage="1" showErrorMessage="1" errorTitle="ＤＢコードの入力エラー" error="ＤＢコードは９桁です。_x000a_(枝番なしは６桁)" prompt="ここは_x000a_入力不要" sqref="A10" xr:uid="{C292300C-4328-4747-90E8-38538FB3C636}">
      <formula1>6</formula1>
      <formula2>9</formula2>
    </dataValidation>
    <dataValidation allowBlank="1" showInputMessage="1" showErrorMessage="1" prompt="下記の_x000a_「学校コード」_x000a_を入力すると，自動的に入力されます" sqref="B1" xr:uid="{11896F21-E792-40F2-85FA-56883905E69C}"/>
    <dataValidation imeMode="off" allowBlank="1" showInputMessage="1" showErrorMessage="1" prompt="下記の_x000a_「性別」_x000a_を入力すると，自動的に集計されます。" sqref="I4:I5" xr:uid="{EFADDF68-2FC5-4F6E-BF70-A81DCE8DCE47}"/>
    <dataValidation imeMode="on" allowBlank="1" showInputMessage="1" showErrorMessage="1" prompt="ここは入力不要_x000a__x000a_種目コードが正しく入力されると，自動的に反映されます" sqref="M8 M10:M46 J10:J46" xr:uid="{093D53E3-8315-4398-B277-7F91ED341C58}"/>
    <dataValidation allowBlank="1" showInputMessage="1" showErrorMessage="1" prompt="確認等で，連絡をする場合があります" sqref="K55 O55" xr:uid="{9218861C-AFC2-462A-A9B4-CE52414A72DD}"/>
    <dataValidation type="textLength" imeMode="off" operator="equal" allowBlank="1" showInputMessage="1" showErrorMessage="1" prompt="種目コードのシートを参照するか，右枠の種目コードを参照しながら入力してください。_x000a__x000a_（注）_x000a_学年別の入力に気をつけてください。_x000a_（男女100m，女子800m，男子1500m）_x000a__x000a_女子２・３年800mは，共通800mのコードで_x000a_女子1500mは，共通1500mのコードで_x000a_入力をお願いします。" sqref="L25:L26 L19 L21:L23 L11:L12 L14 I31:I46 L28:L46" xr:uid="{EB0C984D-BA9E-443E-BBC9-1BFDBB50F473}">
      <formula1>5</formula1>
    </dataValidation>
    <dataValidation type="list" allowBlank="1" showInputMessage="1" showErrorMessage="1" prompt="リストから選んでください" sqref="K3:L5" xr:uid="{A9DE2AD1-66FD-4BA7-BE2B-E4B3C2325DD9}">
      <formula1>職名</formula1>
    </dataValidation>
    <dataValidation type="list" allowBlank="1" showInputMessage="1" showErrorMessage="1" prompt="リストから選んでください" sqref="O5" xr:uid="{562313EA-A9CE-4536-B26F-8A03CEF16B33}">
      <formula1>種別</formula1>
    </dataValidation>
    <dataValidation type="list" allowBlank="1" showInputMessage="1" showErrorMessage="1" prompt="リストから選んでください" sqref="P4:P5" xr:uid="{CFAB8598-1550-4FE6-8C97-69F6AAFF14A0}">
      <formula1>審判一覧</formula1>
    </dataValidation>
    <dataValidation type="list" allowBlank="1" showInputMessage="1" showErrorMessage="1" prompt="リストから選択してください。" sqref="O3:O4" xr:uid="{278963B3-0EA6-48C7-B509-CC3D9950EA47}">
      <formula1>種別</formula1>
    </dataValidation>
    <dataValidation type="list" allowBlank="1" showInputMessage="1" showErrorMessage="1" prompt="リストから選択してください。" sqref="P3" xr:uid="{D8CD2AE2-A3D4-4293-88B1-024DA28F18EC}">
      <formula1>審判</formula1>
    </dataValidation>
    <dataValidation type="textLength" imeMode="off" operator="equal" allowBlank="1" showInputMessage="1" showErrorMessage="1" errorTitle="学年の入力エラー" error="学年は１桁です。" sqref="D10:D46" xr:uid="{70F9FA83-C403-4286-8DEC-E67E8890AE1D}">
      <formula1>1</formula1>
    </dataValidation>
    <dataValidation type="textLength" imeMode="off" operator="lessThanOrEqual" allowBlank="1" showInputMessage="1" showErrorMessage="1" errorTitle="ナンバーカードの入力エラー" error="ナンバーカードは４桁です。" sqref="H10:H46" xr:uid="{6E186F72-9466-41BA-940D-1C3CEAC08D29}">
      <formula1>4</formula1>
    </dataValidation>
    <dataValidation type="textLength" imeMode="off" operator="equal" allowBlank="1" showInputMessage="1" showErrorMessage="1" errorTitle="県の入力エラー" error="県コードは「33」です。" prompt="「33」_x000a_を入力" sqref="F10:F46" xr:uid="{6C643916-CBBE-48B2-BF18-E9896D74D2D5}">
      <formula1>2</formula1>
    </dataValidation>
    <dataValidation type="textLength" imeMode="off" operator="equal" allowBlank="1" showInputMessage="1" showErrorMessage="1" errorTitle="性別の入力エラー" error="性別は１桁です。" prompt="男子は「1」_x000a_女子は「2」_x000a__x000a_を入力" sqref="E10:E46" xr:uid="{3217BD98-1FFA-465D-8D74-F68BA6E8DC79}">
      <formula1>1</formula1>
    </dataValidation>
    <dataValidation imeMode="off" allowBlank="1" showInputMessage="1" showErrorMessage="1" prompt="トラック種目　　 　→　　７桁_x000a_フィールド種目　　→　　５桁_x000a__x000a_で入力" sqref="N10:N46 K10:K46" xr:uid="{F643FBB2-EB9C-4610-956B-0D70DAE84C0C}"/>
    <dataValidation imeMode="halfKatakana" allowBlank="1" showInputMessage="1" showErrorMessage="1" prompt="「性」と「名」の間は，    _x000a_半角スペース_x000a_(上の例を参考に)" sqref="B10:B46" xr:uid="{EAEA063B-A845-4C3A-978E-7B4C788F3D2F}"/>
    <dataValidation type="textLength" imeMode="off" operator="equal" allowBlank="1" showInputMessage="1" showErrorMessage="1" errorTitle="学校コードの入力エラー" error="学校コードは６桁です。" prompt="6桁の数字_x000a_335＋学校番号(3桁)_x000a_※学校コードシート参照_x000a_でお願いします。" sqref="G10:G46" xr:uid="{8A17B72A-EDB1-4165-A6DB-8BCAC131B425}">
      <formula1>6</formula1>
    </dataValidation>
    <dataValidation type="textLength" imeMode="off" allowBlank="1" showInputMessage="1" showErrorMessage="1" errorTitle="ＤＢコードの入力エラー" error="ＤＢコードは９桁です。_x000a_(枝番なしは６桁)" prompt="ここは_x000a_記入不要" sqref="A11:A46" xr:uid="{4BA82037-FF87-43E6-BFC9-6EC0FF8C35DC}">
      <formula1>6</formula1>
      <formula2>9</formula2>
    </dataValidation>
    <dataValidation imeMode="hiragana" allowBlank="1" showInputMessage="1" showErrorMessage="1" prompt="「性」と「名」の間は，全角スペース_x000a_(下記の例のように，全角５・６マスで入力)_x000a__x000a_名前は，_x000a_岡山○太郎_x000a_岡山○○太_x000a_岡○○太郎_x000a_岡○○○山_x000a_岡山朝日太郎_x000a_などのように入力（○は全角スペース）" sqref="C10:C46" xr:uid="{D227AA02-AD23-4D91-82DD-D0B82B9F30CB}"/>
    <dataValidation imeMode="on" allowBlank="1" showInputMessage="1" showErrorMessage="1" prompt="走順に①～⑥を入力_x000a__x000a_①を入力した右側の備考欄に５桁（半角数字）でタイムを入力" sqref="O10:O46" xr:uid="{50AD0C38-77AA-45C1-8817-BD52334374E2}"/>
    <dataValidation imeMode="off" allowBlank="1" showInputMessage="1" showErrorMessage="1" prompt="リレーの１走の選手のみ，ここに５桁でタイムを入力_x000a_（例）_x000a_45秒67　→　04567" sqref="P10:P46" xr:uid="{E55F7085-10AB-4060-8F6F-121CD82D46C6}"/>
  </dataValidations>
  <printOptions horizontalCentered="1"/>
  <pageMargins left="0.43307086614173229" right="0.27559055118110237" top="0.11811023622047245" bottom="0.11811023622047245" header="0.39370078740157483" footer="0.35433070866141736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02FC-AC0A-4D79-A2B5-6C3C62AF1FED}">
  <dimension ref="A1:B201"/>
  <sheetViews>
    <sheetView topLeftCell="A169" workbookViewId="0">
      <selection activeCell="B4" sqref="B4"/>
    </sheetView>
  </sheetViews>
  <sheetFormatPr defaultRowHeight="13.5" x14ac:dyDescent="0.15"/>
  <cols>
    <col min="1" max="1" width="9.875" style="27" bestFit="1" customWidth="1"/>
    <col min="2" max="2" width="31.75" bestFit="1" customWidth="1"/>
  </cols>
  <sheetData>
    <row r="1" spans="1:2" x14ac:dyDescent="0.15">
      <c r="A1" s="27" t="s">
        <v>253</v>
      </c>
      <c r="B1" s="27" t="s">
        <v>254</v>
      </c>
    </row>
    <row r="2" spans="1:2" x14ac:dyDescent="0.15">
      <c r="A2" s="27">
        <v>335001</v>
      </c>
      <c r="B2" t="s">
        <v>59</v>
      </c>
    </row>
    <row r="3" spans="1:2" x14ac:dyDescent="0.15">
      <c r="A3" s="27">
        <v>335002</v>
      </c>
      <c r="B3" t="s">
        <v>60</v>
      </c>
    </row>
    <row r="4" spans="1:2" x14ac:dyDescent="0.15">
      <c r="A4" s="27">
        <v>335003</v>
      </c>
      <c r="B4" t="s">
        <v>61</v>
      </c>
    </row>
    <row r="5" spans="1:2" x14ac:dyDescent="0.15">
      <c r="A5" s="27">
        <v>335004</v>
      </c>
      <c r="B5" t="s">
        <v>62</v>
      </c>
    </row>
    <row r="6" spans="1:2" x14ac:dyDescent="0.15">
      <c r="A6" s="27">
        <v>335005</v>
      </c>
      <c r="B6" t="s">
        <v>63</v>
      </c>
    </row>
    <row r="7" spans="1:2" x14ac:dyDescent="0.15">
      <c r="A7" s="27">
        <v>335006</v>
      </c>
      <c r="B7" t="s">
        <v>64</v>
      </c>
    </row>
    <row r="8" spans="1:2" x14ac:dyDescent="0.15">
      <c r="A8" s="27">
        <v>335007</v>
      </c>
      <c r="B8" t="s">
        <v>65</v>
      </c>
    </row>
    <row r="9" spans="1:2" x14ac:dyDescent="0.15">
      <c r="A9" s="27">
        <v>335008</v>
      </c>
      <c r="B9" t="s">
        <v>66</v>
      </c>
    </row>
    <row r="10" spans="1:2" x14ac:dyDescent="0.15">
      <c r="A10" s="27">
        <v>335009</v>
      </c>
      <c r="B10" t="s">
        <v>67</v>
      </c>
    </row>
    <row r="11" spans="1:2" x14ac:dyDescent="0.15">
      <c r="A11" s="27">
        <v>335010</v>
      </c>
      <c r="B11" t="s">
        <v>68</v>
      </c>
    </row>
    <row r="12" spans="1:2" x14ac:dyDescent="0.15">
      <c r="A12" s="27">
        <v>335011</v>
      </c>
      <c r="B12" t="s">
        <v>69</v>
      </c>
    </row>
    <row r="13" spans="1:2" x14ac:dyDescent="0.15">
      <c r="A13" s="27">
        <v>335012</v>
      </c>
      <c r="B13" t="s">
        <v>70</v>
      </c>
    </row>
    <row r="14" spans="1:2" x14ac:dyDescent="0.15">
      <c r="A14" s="27">
        <v>335013</v>
      </c>
      <c r="B14" t="s">
        <v>71</v>
      </c>
    </row>
    <row r="15" spans="1:2" x14ac:dyDescent="0.15">
      <c r="A15" s="27">
        <v>335014</v>
      </c>
      <c r="B15" t="s">
        <v>72</v>
      </c>
    </row>
    <row r="16" spans="1:2" x14ac:dyDescent="0.15">
      <c r="A16" s="27">
        <v>335015</v>
      </c>
      <c r="B16" t="s">
        <v>73</v>
      </c>
    </row>
    <row r="17" spans="1:2" x14ac:dyDescent="0.15">
      <c r="A17" s="27">
        <v>335016</v>
      </c>
      <c r="B17" t="s">
        <v>74</v>
      </c>
    </row>
    <row r="18" spans="1:2" x14ac:dyDescent="0.15">
      <c r="A18" s="27">
        <v>335017</v>
      </c>
      <c r="B18" t="s">
        <v>75</v>
      </c>
    </row>
    <row r="19" spans="1:2" x14ac:dyDescent="0.15">
      <c r="A19" s="27">
        <v>335018</v>
      </c>
      <c r="B19" t="s">
        <v>76</v>
      </c>
    </row>
    <row r="20" spans="1:2" x14ac:dyDescent="0.15">
      <c r="A20" s="27">
        <v>335019</v>
      </c>
      <c r="B20" t="s">
        <v>77</v>
      </c>
    </row>
    <row r="21" spans="1:2" x14ac:dyDescent="0.15">
      <c r="A21" s="27">
        <v>335020</v>
      </c>
      <c r="B21" t="s">
        <v>78</v>
      </c>
    </row>
    <row r="22" spans="1:2" x14ac:dyDescent="0.15">
      <c r="A22" s="27">
        <v>335021</v>
      </c>
      <c r="B22" t="s">
        <v>79</v>
      </c>
    </row>
    <row r="23" spans="1:2" x14ac:dyDescent="0.15">
      <c r="A23" s="27">
        <v>335022</v>
      </c>
      <c r="B23" t="s">
        <v>80</v>
      </c>
    </row>
    <row r="24" spans="1:2" x14ac:dyDescent="0.15">
      <c r="A24" s="27">
        <v>335023</v>
      </c>
      <c r="B24" t="s">
        <v>81</v>
      </c>
    </row>
    <row r="25" spans="1:2" x14ac:dyDescent="0.15">
      <c r="A25" s="27">
        <v>335024</v>
      </c>
      <c r="B25" t="s">
        <v>82</v>
      </c>
    </row>
    <row r="26" spans="1:2" x14ac:dyDescent="0.15">
      <c r="A26" s="27">
        <v>335025</v>
      </c>
      <c r="B26" t="s">
        <v>83</v>
      </c>
    </row>
    <row r="27" spans="1:2" x14ac:dyDescent="0.15">
      <c r="A27" s="27">
        <v>335026</v>
      </c>
      <c r="B27" t="s">
        <v>84</v>
      </c>
    </row>
    <row r="28" spans="1:2" x14ac:dyDescent="0.15">
      <c r="A28" s="27">
        <v>335027</v>
      </c>
      <c r="B28" t="s">
        <v>85</v>
      </c>
    </row>
    <row r="29" spans="1:2" x14ac:dyDescent="0.15">
      <c r="A29" s="27">
        <v>335028</v>
      </c>
      <c r="B29" t="s">
        <v>86</v>
      </c>
    </row>
    <row r="30" spans="1:2" x14ac:dyDescent="0.15">
      <c r="A30" s="27">
        <v>335029</v>
      </c>
      <c r="B30" t="s">
        <v>87</v>
      </c>
    </row>
    <row r="31" spans="1:2" x14ac:dyDescent="0.15">
      <c r="A31" s="27">
        <v>335030</v>
      </c>
      <c r="B31" t="s">
        <v>88</v>
      </c>
    </row>
    <row r="32" spans="1:2" x14ac:dyDescent="0.15">
      <c r="A32" s="27">
        <v>335031</v>
      </c>
      <c r="B32" t="s">
        <v>89</v>
      </c>
    </row>
    <row r="33" spans="1:2" x14ac:dyDescent="0.15">
      <c r="A33" s="27">
        <v>335032</v>
      </c>
      <c r="B33" t="s">
        <v>90</v>
      </c>
    </row>
    <row r="34" spans="1:2" x14ac:dyDescent="0.15">
      <c r="A34" s="27">
        <v>335033</v>
      </c>
      <c r="B34" t="s">
        <v>334</v>
      </c>
    </row>
    <row r="35" spans="1:2" x14ac:dyDescent="0.15">
      <c r="A35" s="27">
        <v>335034</v>
      </c>
      <c r="B35" t="s">
        <v>91</v>
      </c>
    </row>
    <row r="36" spans="1:2" x14ac:dyDescent="0.15">
      <c r="A36" s="27">
        <v>335035</v>
      </c>
      <c r="B36" t="s">
        <v>92</v>
      </c>
    </row>
    <row r="37" spans="1:2" x14ac:dyDescent="0.15">
      <c r="A37" s="27">
        <v>335036</v>
      </c>
      <c r="B37" t="s">
        <v>93</v>
      </c>
    </row>
    <row r="38" spans="1:2" x14ac:dyDescent="0.15">
      <c r="A38" s="27">
        <v>335037</v>
      </c>
      <c r="B38" t="s">
        <v>94</v>
      </c>
    </row>
    <row r="39" spans="1:2" x14ac:dyDescent="0.15">
      <c r="A39" s="27">
        <v>335038</v>
      </c>
      <c r="B39" t="s">
        <v>95</v>
      </c>
    </row>
    <row r="40" spans="1:2" x14ac:dyDescent="0.15">
      <c r="A40" s="27">
        <v>335039</v>
      </c>
      <c r="B40" t="s">
        <v>96</v>
      </c>
    </row>
    <row r="41" spans="1:2" x14ac:dyDescent="0.15">
      <c r="A41" s="27">
        <v>335040</v>
      </c>
      <c r="B41" t="s">
        <v>97</v>
      </c>
    </row>
    <row r="42" spans="1:2" x14ac:dyDescent="0.15">
      <c r="A42" s="27">
        <v>335041</v>
      </c>
      <c r="B42" t="s">
        <v>98</v>
      </c>
    </row>
    <row r="43" spans="1:2" x14ac:dyDescent="0.15">
      <c r="A43" s="27">
        <v>335042</v>
      </c>
      <c r="B43" t="s">
        <v>99</v>
      </c>
    </row>
    <row r="44" spans="1:2" x14ac:dyDescent="0.15">
      <c r="A44" s="27">
        <v>335043</v>
      </c>
      <c r="B44" t="s">
        <v>100</v>
      </c>
    </row>
    <row r="45" spans="1:2" x14ac:dyDescent="0.15">
      <c r="A45" s="27">
        <v>335044</v>
      </c>
      <c r="B45" t="s">
        <v>101</v>
      </c>
    </row>
    <row r="46" spans="1:2" x14ac:dyDescent="0.15">
      <c r="A46" s="27">
        <v>335045</v>
      </c>
      <c r="B46" t="s">
        <v>102</v>
      </c>
    </row>
    <row r="47" spans="1:2" x14ac:dyDescent="0.15">
      <c r="A47" s="27">
        <v>335046</v>
      </c>
      <c r="B47" t="s">
        <v>103</v>
      </c>
    </row>
    <row r="48" spans="1:2" x14ac:dyDescent="0.15">
      <c r="A48" s="27">
        <v>335047</v>
      </c>
      <c r="B48" t="s">
        <v>104</v>
      </c>
    </row>
    <row r="49" spans="1:2" x14ac:dyDescent="0.15">
      <c r="A49" s="27">
        <v>335048</v>
      </c>
      <c r="B49" t="s">
        <v>105</v>
      </c>
    </row>
    <row r="50" spans="1:2" x14ac:dyDescent="0.15">
      <c r="A50" s="27">
        <v>335049</v>
      </c>
      <c r="B50" t="s">
        <v>106</v>
      </c>
    </row>
    <row r="51" spans="1:2" x14ac:dyDescent="0.15">
      <c r="A51" s="27">
        <v>335050</v>
      </c>
      <c r="B51" t="s">
        <v>107</v>
      </c>
    </row>
    <row r="52" spans="1:2" x14ac:dyDescent="0.15">
      <c r="A52" s="27">
        <v>335051</v>
      </c>
      <c r="B52" t="s">
        <v>108</v>
      </c>
    </row>
    <row r="53" spans="1:2" x14ac:dyDescent="0.15">
      <c r="A53" s="27">
        <v>335052</v>
      </c>
      <c r="B53" t="s">
        <v>109</v>
      </c>
    </row>
    <row r="54" spans="1:2" x14ac:dyDescent="0.15">
      <c r="A54" s="27">
        <v>335053</v>
      </c>
      <c r="B54" t="s">
        <v>110</v>
      </c>
    </row>
    <row r="55" spans="1:2" x14ac:dyDescent="0.15">
      <c r="A55" s="27">
        <v>335054</v>
      </c>
      <c r="B55" t="s">
        <v>111</v>
      </c>
    </row>
    <row r="56" spans="1:2" x14ac:dyDescent="0.15">
      <c r="A56" s="27">
        <v>335055</v>
      </c>
      <c r="B56" t="s">
        <v>112</v>
      </c>
    </row>
    <row r="57" spans="1:2" x14ac:dyDescent="0.15">
      <c r="A57" s="27">
        <v>335056</v>
      </c>
      <c r="B57" t="s">
        <v>113</v>
      </c>
    </row>
    <row r="58" spans="1:2" x14ac:dyDescent="0.15">
      <c r="A58" s="27">
        <v>335057</v>
      </c>
      <c r="B58" t="s">
        <v>114</v>
      </c>
    </row>
    <row r="59" spans="1:2" x14ac:dyDescent="0.15">
      <c r="A59" s="27">
        <v>335058</v>
      </c>
      <c r="B59" t="s">
        <v>115</v>
      </c>
    </row>
    <row r="60" spans="1:2" x14ac:dyDescent="0.15">
      <c r="A60" s="27">
        <v>335059</v>
      </c>
      <c r="B60" t="s">
        <v>116</v>
      </c>
    </row>
    <row r="61" spans="1:2" x14ac:dyDescent="0.15">
      <c r="A61" s="27">
        <v>335060</v>
      </c>
      <c r="B61" t="s">
        <v>117</v>
      </c>
    </row>
    <row r="62" spans="1:2" x14ac:dyDescent="0.15">
      <c r="A62" s="27">
        <v>335061</v>
      </c>
      <c r="B62" t="s">
        <v>118</v>
      </c>
    </row>
    <row r="63" spans="1:2" x14ac:dyDescent="0.15">
      <c r="A63" s="27">
        <v>335062</v>
      </c>
      <c r="B63" t="s">
        <v>119</v>
      </c>
    </row>
    <row r="64" spans="1:2" x14ac:dyDescent="0.15">
      <c r="A64" s="27">
        <v>335063</v>
      </c>
      <c r="B64" t="s">
        <v>120</v>
      </c>
    </row>
    <row r="65" spans="1:2" x14ac:dyDescent="0.15">
      <c r="A65" s="27">
        <v>335064</v>
      </c>
      <c r="B65" t="s">
        <v>121</v>
      </c>
    </row>
    <row r="66" spans="1:2" x14ac:dyDescent="0.15">
      <c r="A66" s="27">
        <v>335065</v>
      </c>
      <c r="B66" t="s">
        <v>122</v>
      </c>
    </row>
    <row r="67" spans="1:2" x14ac:dyDescent="0.15">
      <c r="A67" s="27">
        <v>335066</v>
      </c>
      <c r="B67" t="s">
        <v>123</v>
      </c>
    </row>
    <row r="68" spans="1:2" x14ac:dyDescent="0.15">
      <c r="A68" s="27">
        <v>335067</v>
      </c>
      <c r="B68" t="s">
        <v>124</v>
      </c>
    </row>
    <row r="69" spans="1:2" x14ac:dyDescent="0.15">
      <c r="A69" s="27">
        <v>335068</v>
      </c>
      <c r="B69" t="s">
        <v>125</v>
      </c>
    </row>
    <row r="70" spans="1:2" x14ac:dyDescent="0.15">
      <c r="A70" s="27">
        <v>335069</v>
      </c>
      <c r="B70" t="s">
        <v>126</v>
      </c>
    </row>
    <row r="71" spans="1:2" x14ac:dyDescent="0.15">
      <c r="A71" s="27">
        <v>335070</v>
      </c>
      <c r="B71" t="s">
        <v>127</v>
      </c>
    </row>
    <row r="72" spans="1:2" x14ac:dyDescent="0.15">
      <c r="A72" s="27">
        <v>335071</v>
      </c>
      <c r="B72" t="s">
        <v>128</v>
      </c>
    </row>
    <row r="73" spans="1:2" x14ac:dyDescent="0.15">
      <c r="A73" s="27">
        <v>335072</v>
      </c>
      <c r="B73" t="s">
        <v>129</v>
      </c>
    </row>
    <row r="74" spans="1:2" x14ac:dyDescent="0.15">
      <c r="A74" s="27">
        <v>335073</v>
      </c>
      <c r="B74" t="s">
        <v>130</v>
      </c>
    </row>
    <row r="75" spans="1:2" x14ac:dyDescent="0.15">
      <c r="A75" s="27">
        <v>335074</v>
      </c>
      <c r="B75" t="s">
        <v>131</v>
      </c>
    </row>
    <row r="76" spans="1:2" x14ac:dyDescent="0.15">
      <c r="A76" s="27">
        <v>335075</v>
      </c>
      <c r="B76" t="s">
        <v>132</v>
      </c>
    </row>
    <row r="77" spans="1:2" x14ac:dyDescent="0.15">
      <c r="A77" s="27">
        <v>335076</v>
      </c>
      <c r="B77" t="s">
        <v>133</v>
      </c>
    </row>
    <row r="78" spans="1:2" x14ac:dyDescent="0.15">
      <c r="A78" s="27">
        <v>335077</v>
      </c>
      <c r="B78" t="s">
        <v>134</v>
      </c>
    </row>
    <row r="79" spans="1:2" x14ac:dyDescent="0.15">
      <c r="A79" s="27">
        <v>335078</v>
      </c>
      <c r="B79" t="s">
        <v>135</v>
      </c>
    </row>
    <row r="80" spans="1:2" x14ac:dyDescent="0.15">
      <c r="A80" s="27">
        <v>335079</v>
      </c>
      <c r="B80" t="s">
        <v>136</v>
      </c>
    </row>
    <row r="81" spans="1:2" x14ac:dyDescent="0.15">
      <c r="A81" s="27">
        <v>335080</v>
      </c>
      <c r="B81" t="s">
        <v>137</v>
      </c>
    </row>
    <row r="82" spans="1:2" x14ac:dyDescent="0.15">
      <c r="A82" s="27">
        <v>335081</v>
      </c>
      <c r="B82" t="s">
        <v>138</v>
      </c>
    </row>
    <row r="83" spans="1:2" x14ac:dyDescent="0.15">
      <c r="A83" s="27">
        <v>335082</v>
      </c>
      <c r="B83" t="s">
        <v>139</v>
      </c>
    </row>
    <row r="84" spans="1:2" x14ac:dyDescent="0.15">
      <c r="A84" s="27">
        <v>335083</v>
      </c>
      <c r="B84" t="s">
        <v>140</v>
      </c>
    </row>
    <row r="85" spans="1:2" x14ac:dyDescent="0.15">
      <c r="A85" s="27">
        <v>335084</v>
      </c>
      <c r="B85" t="s">
        <v>141</v>
      </c>
    </row>
    <row r="86" spans="1:2" x14ac:dyDescent="0.15">
      <c r="A86" s="27">
        <v>335085</v>
      </c>
      <c r="B86" t="s">
        <v>142</v>
      </c>
    </row>
    <row r="87" spans="1:2" x14ac:dyDescent="0.15">
      <c r="A87" s="27">
        <v>335086</v>
      </c>
      <c r="B87" t="s">
        <v>143</v>
      </c>
    </row>
    <row r="88" spans="1:2" x14ac:dyDescent="0.15">
      <c r="A88" s="27">
        <v>335087</v>
      </c>
      <c r="B88" t="s">
        <v>144</v>
      </c>
    </row>
    <row r="89" spans="1:2" x14ac:dyDescent="0.15">
      <c r="A89" s="27">
        <v>335088</v>
      </c>
      <c r="B89" t="s">
        <v>145</v>
      </c>
    </row>
    <row r="90" spans="1:2" x14ac:dyDescent="0.15">
      <c r="A90" s="27">
        <v>335089</v>
      </c>
      <c r="B90" t="s">
        <v>146</v>
      </c>
    </row>
    <row r="91" spans="1:2" x14ac:dyDescent="0.15">
      <c r="A91" s="27">
        <v>335090</v>
      </c>
      <c r="B91" t="s">
        <v>147</v>
      </c>
    </row>
    <row r="92" spans="1:2" x14ac:dyDescent="0.15">
      <c r="A92" s="27">
        <v>335091</v>
      </c>
      <c r="B92" t="s">
        <v>148</v>
      </c>
    </row>
    <row r="93" spans="1:2" x14ac:dyDescent="0.15">
      <c r="A93" s="27">
        <v>335092</v>
      </c>
      <c r="B93" t="s">
        <v>149</v>
      </c>
    </row>
    <row r="94" spans="1:2" x14ac:dyDescent="0.15">
      <c r="A94" s="27">
        <v>335093</v>
      </c>
      <c r="B94" t="s">
        <v>150</v>
      </c>
    </row>
    <row r="95" spans="1:2" x14ac:dyDescent="0.15">
      <c r="A95" s="27">
        <v>335094</v>
      </c>
      <c r="B95" t="s">
        <v>151</v>
      </c>
    </row>
    <row r="96" spans="1:2" x14ac:dyDescent="0.15">
      <c r="A96" s="27">
        <v>335095</v>
      </c>
      <c r="B96" t="s">
        <v>152</v>
      </c>
    </row>
    <row r="97" spans="1:2" x14ac:dyDescent="0.15">
      <c r="A97" s="27">
        <v>335096</v>
      </c>
      <c r="B97" t="s">
        <v>153</v>
      </c>
    </row>
    <row r="98" spans="1:2" x14ac:dyDescent="0.15">
      <c r="A98" s="27">
        <v>335097</v>
      </c>
      <c r="B98" t="s">
        <v>154</v>
      </c>
    </row>
    <row r="99" spans="1:2" x14ac:dyDescent="0.15">
      <c r="A99" s="27">
        <v>335098</v>
      </c>
      <c r="B99" t="s">
        <v>155</v>
      </c>
    </row>
    <row r="100" spans="1:2" x14ac:dyDescent="0.15">
      <c r="A100" s="27">
        <v>335099</v>
      </c>
      <c r="B100" t="s">
        <v>156</v>
      </c>
    </row>
    <row r="101" spans="1:2" x14ac:dyDescent="0.15">
      <c r="A101" s="27">
        <v>335100</v>
      </c>
      <c r="B101" t="s">
        <v>157</v>
      </c>
    </row>
    <row r="102" spans="1:2" x14ac:dyDescent="0.15">
      <c r="A102" s="27">
        <v>335101</v>
      </c>
      <c r="B102" t="s">
        <v>158</v>
      </c>
    </row>
    <row r="103" spans="1:2" x14ac:dyDescent="0.15">
      <c r="A103" s="27">
        <v>335102</v>
      </c>
      <c r="B103" t="s">
        <v>159</v>
      </c>
    </row>
    <row r="104" spans="1:2" x14ac:dyDescent="0.15">
      <c r="A104" s="27">
        <v>335103</v>
      </c>
      <c r="B104" t="s">
        <v>160</v>
      </c>
    </row>
    <row r="105" spans="1:2" x14ac:dyDescent="0.15">
      <c r="A105" s="27">
        <v>335104</v>
      </c>
      <c r="B105" t="s">
        <v>161</v>
      </c>
    </row>
    <row r="106" spans="1:2" x14ac:dyDescent="0.15">
      <c r="A106" s="27">
        <v>335105</v>
      </c>
      <c r="B106" t="s">
        <v>162</v>
      </c>
    </row>
    <row r="107" spans="1:2" x14ac:dyDescent="0.15">
      <c r="A107" s="27">
        <v>335106</v>
      </c>
      <c r="B107" t="s">
        <v>163</v>
      </c>
    </row>
    <row r="108" spans="1:2" x14ac:dyDescent="0.15">
      <c r="A108" s="27">
        <v>335107</v>
      </c>
      <c r="B108" t="s">
        <v>164</v>
      </c>
    </row>
    <row r="109" spans="1:2" x14ac:dyDescent="0.15">
      <c r="A109" s="27">
        <v>335108</v>
      </c>
      <c r="B109" t="s">
        <v>165</v>
      </c>
    </row>
    <row r="110" spans="1:2" x14ac:dyDescent="0.15">
      <c r="A110" s="27">
        <v>335109</v>
      </c>
      <c r="B110" t="s">
        <v>166</v>
      </c>
    </row>
    <row r="111" spans="1:2" x14ac:dyDescent="0.15">
      <c r="A111" s="27">
        <v>335110</v>
      </c>
      <c r="B111" t="s">
        <v>167</v>
      </c>
    </row>
    <row r="112" spans="1:2" x14ac:dyDescent="0.15">
      <c r="A112" s="27">
        <v>335111</v>
      </c>
      <c r="B112" t="s">
        <v>168</v>
      </c>
    </row>
    <row r="113" spans="1:2" x14ac:dyDescent="0.15">
      <c r="A113" s="27">
        <v>335112</v>
      </c>
      <c r="B113" t="s">
        <v>169</v>
      </c>
    </row>
    <row r="114" spans="1:2" x14ac:dyDescent="0.15">
      <c r="A114" s="27">
        <v>335113</v>
      </c>
      <c r="B114" t="s">
        <v>170</v>
      </c>
    </row>
    <row r="115" spans="1:2" x14ac:dyDescent="0.15">
      <c r="A115" s="27">
        <v>335114</v>
      </c>
      <c r="B115" t="s">
        <v>171</v>
      </c>
    </row>
    <row r="116" spans="1:2" x14ac:dyDescent="0.15">
      <c r="A116" s="27">
        <v>335115</v>
      </c>
      <c r="B116" t="s">
        <v>172</v>
      </c>
    </row>
    <row r="117" spans="1:2" x14ac:dyDescent="0.15">
      <c r="A117" s="27">
        <v>335116</v>
      </c>
      <c r="B117" t="s">
        <v>173</v>
      </c>
    </row>
    <row r="118" spans="1:2" x14ac:dyDescent="0.15">
      <c r="A118" s="27">
        <v>335117</v>
      </c>
      <c r="B118" t="s">
        <v>174</v>
      </c>
    </row>
    <row r="119" spans="1:2" x14ac:dyDescent="0.15">
      <c r="A119" s="27">
        <v>335118</v>
      </c>
      <c r="B119" t="s">
        <v>175</v>
      </c>
    </row>
    <row r="120" spans="1:2" x14ac:dyDescent="0.15">
      <c r="A120" s="27">
        <v>335119</v>
      </c>
      <c r="B120" t="s">
        <v>176</v>
      </c>
    </row>
    <row r="121" spans="1:2" x14ac:dyDescent="0.15">
      <c r="A121" s="27">
        <v>335120</v>
      </c>
      <c r="B121" t="s">
        <v>177</v>
      </c>
    </row>
    <row r="122" spans="1:2" x14ac:dyDescent="0.15">
      <c r="A122" s="27">
        <v>335121</v>
      </c>
      <c r="B122" t="s">
        <v>178</v>
      </c>
    </row>
    <row r="123" spans="1:2" x14ac:dyDescent="0.15">
      <c r="A123" s="27">
        <v>335122</v>
      </c>
      <c r="B123" t="s">
        <v>179</v>
      </c>
    </row>
    <row r="124" spans="1:2" x14ac:dyDescent="0.15">
      <c r="A124" s="27">
        <v>335123</v>
      </c>
      <c r="B124" t="s">
        <v>180</v>
      </c>
    </row>
    <row r="125" spans="1:2" x14ac:dyDescent="0.15">
      <c r="A125" s="27">
        <v>335124</v>
      </c>
      <c r="B125" t="s">
        <v>181</v>
      </c>
    </row>
    <row r="126" spans="1:2" x14ac:dyDescent="0.15">
      <c r="A126" s="27">
        <v>335125</v>
      </c>
      <c r="B126" t="s">
        <v>182</v>
      </c>
    </row>
    <row r="127" spans="1:2" x14ac:dyDescent="0.15">
      <c r="A127" s="27">
        <v>335126</v>
      </c>
      <c r="B127" t="s">
        <v>183</v>
      </c>
    </row>
    <row r="128" spans="1:2" x14ac:dyDescent="0.15">
      <c r="A128" s="27">
        <v>335127</v>
      </c>
      <c r="B128" t="s">
        <v>184</v>
      </c>
    </row>
    <row r="129" spans="1:2" x14ac:dyDescent="0.15">
      <c r="A129" s="27">
        <v>335128</v>
      </c>
      <c r="B129" t="s">
        <v>185</v>
      </c>
    </row>
    <row r="130" spans="1:2" x14ac:dyDescent="0.15">
      <c r="A130" s="27">
        <v>335129</v>
      </c>
      <c r="B130" t="s">
        <v>186</v>
      </c>
    </row>
    <row r="131" spans="1:2" x14ac:dyDescent="0.15">
      <c r="A131" s="27">
        <v>335130</v>
      </c>
      <c r="B131" t="s">
        <v>187</v>
      </c>
    </row>
    <row r="132" spans="1:2" x14ac:dyDescent="0.15">
      <c r="A132" s="27">
        <v>335131</v>
      </c>
      <c r="B132" t="s">
        <v>188</v>
      </c>
    </row>
    <row r="133" spans="1:2" x14ac:dyDescent="0.15">
      <c r="A133" s="27">
        <v>335132</v>
      </c>
      <c r="B133" t="s">
        <v>189</v>
      </c>
    </row>
    <row r="134" spans="1:2" x14ac:dyDescent="0.15">
      <c r="A134" s="27">
        <v>335133</v>
      </c>
      <c r="B134" t="s">
        <v>190</v>
      </c>
    </row>
    <row r="135" spans="1:2" x14ac:dyDescent="0.15">
      <c r="A135" s="27">
        <v>335134</v>
      </c>
      <c r="B135" t="s">
        <v>191</v>
      </c>
    </row>
    <row r="136" spans="1:2" x14ac:dyDescent="0.15">
      <c r="A136" s="27">
        <v>335135</v>
      </c>
      <c r="B136" t="s">
        <v>192</v>
      </c>
    </row>
    <row r="137" spans="1:2" x14ac:dyDescent="0.15">
      <c r="A137" s="27">
        <v>335136</v>
      </c>
      <c r="B137" t="s">
        <v>193</v>
      </c>
    </row>
    <row r="138" spans="1:2" x14ac:dyDescent="0.15">
      <c r="A138" s="27">
        <v>335137</v>
      </c>
      <c r="B138" t="s">
        <v>194</v>
      </c>
    </row>
    <row r="139" spans="1:2" x14ac:dyDescent="0.15">
      <c r="A139" s="27">
        <v>335138</v>
      </c>
      <c r="B139" t="s">
        <v>195</v>
      </c>
    </row>
    <row r="140" spans="1:2" x14ac:dyDescent="0.15">
      <c r="A140" s="27">
        <v>335139</v>
      </c>
      <c r="B140" t="s">
        <v>196</v>
      </c>
    </row>
    <row r="141" spans="1:2" x14ac:dyDescent="0.15">
      <c r="A141" s="27">
        <v>335140</v>
      </c>
      <c r="B141" t="s">
        <v>197</v>
      </c>
    </row>
    <row r="142" spans="1:2" x14ac:dyDescent="0.15">
      <c r="A142" s="27">
        <v>335141</v>
      </c>
      <c r="B142" t="s">
        <v>198</v>
      </c>
    </row>
    <row r="143" spans="1:2" x14ac:dyDescent="0.15">
      <c r="A143" s="27">
        <v>335142</v>
      </c>
      <c r="B143" t="s">
        <v>199</v>
      </c>
    </row>
    <row r="144" spans="1:2" x14ac:dyDescent="0.15">
      <c r="A144" s="27">
        <v>335143</v>
      </c>
      <c r="B144" t="s">
        <v>200</v>
      </c>
    </row>
    <row r="145" spans="1:2" x14ac:dyDescent="0.15">
      <c r="A145" s="27">
        <v>335144</v>
      </c>
      <c r="B145" t="s">
        <v>201</v>
      </c>
    </row>
    <row r="146" spans="1:2" x14ac:dyDescent="0.15">
      <c r="A146" s="27">
        <v>335145</v>
      </c>
      <c r="B146" t="s">
        <v>202</v>
      </c>
    </row>
    <row r="147" spans="1:2" x14ac:dyDescent="0.15">
      <c r="A147" s="27">
        <v>335146</v>
      </c>
      <c r="B147" t="s">
        <v>203</v>
      </c>
    </row>
    <row r="148" spans="1:2" x14ac:dyDescent="0.15">
      <c r="A148" s="27">
        <v>335147</v>
      </c>
      <c r="B148" t="s">
        <v>204</v>
      </c>
    </row>
    <row r="149" spans="1:2" x14ac:dyDescent="0.15">
      <c r="A149" s="27">
        <v>335148</v>
      </c>
      <c r="B149" t="s">
        <v>205</v>
      </c>
    </row>
    <row r="150" spans="1:2" x14ac:dyDescent="0.15">
      <c r="A150" s="27">
        <v>335149</v>
      </c>
      <c r="B150" t="s">
        <v>206</v>
      </c>
    </row>
    <row r="151" spans="1:2" x14ac:dyDescent="0.15">
      <c r="A151" s="27">
        <v>335150</v>
      </c>
      <c r="B151" t="s">
        <v>207</v>
      </c>
    </row>
    <row r="152" spans="1:2" x14ac:dyDescent="0.15">
      <c r="A152" s="27">
        <v>335151</v>
      </c>
      <c r="B152" t="s">
        <v>208</v>
      </c>
    </row>
    <row r="153" spans="1:2" x14ac:dyDescent="0.15">
      <c r="A153" s="27">
        <v>335152</v>
      </c>
      <c r="B153" t="s">
        <v>209</v>
      </c>
    </row>
    <row r="154" spans="1:2" x14ac:dyDescent="0.15">
      <c r="A154" s="27">
        <v>335153</v>
      </c>
      <c r="B154" t="s">
        <v>210</v>
      </c>
    </row>
    <row r="155" spans="1:2" x14ac:dyDescent="0.15">
      <c r="A155" s="27">
        <v>335154</v>
      </c>
      <c r="B155" t="s">
        <v>211</v>
      </c>
    </row>
    <row r="156" spans="1:2" x14ac:dyDescent="0.15">
      <c r="A156" s="27">
        <v>335155</v>
      </c>
      <c r="B156" t="s">
        <v>212</v>
      </c>
    </row>
    <row r="157" spans="1:2" x14ac:dyDescent="0.15">
      <c r="A157" s="27">
        <v>335156</v>
      </c>
      <c r="B157" t="s">
        <v>213</v>
      </c>
    </row>
    <row r="158" spans="1:2" x14ac:dyDescent="0.15">
      <c r="A158" s="27">
        <v>335157</v>
      </c>
      <c r="B158" t="s">
        <v>214</v>
      </c>
    </row>
    <row r="159" spans="1:2" x14ac:dyDescent="0.15">
      <c r="A159" s="27">
        <v>335158</v>
      </c>
      <c r="B159" t="s">
        <v>215</v>
      </c>
    </row>
    <row r="160" spans="1:2" x14ac:dyDescent="0.15">
      <c r="A160" s="27">
        <v>335159</v>
      </c>
      <c r="B160" t="s">
        <v>216</v>
      </c>
    </row>
    <row r="161" spans="1:2" x14ac:dyDescent="0.15">
      <c r="A161" s="27">
        <v>335160</v>
      </c>
      <c r="B161" t="s">
        <v>217</v>
      </c>
    </row>
    <row r="162" spans="1:2" x14ac:dyDescent="0.15">
      <c r="A162" s="27">
        <v>335161</v>
      </c>
      <c r="B162" t="s">
        <v>218</v>
      </c>
    </row>
    <row r="163" spans="1:2" x14ac:dyDescent="0.15">
      <c r="A163" s="27">
        <v>335162</v>
      </c>
      <c r="B163" t="s">
        <v>219</v>
      </c>
    </row>
    <row r="164" spans="1:2" x14ac:dyDescent="0.15">
      <c r="A164" s="27">
        <v>335163</v>
      </c>
      <c r="B164" t="s">
        <v>220</v>
      </c>
    </row>
    <row r="165" spans="1:2" x14ac:dyDescent="0.15">
      <c r="A165" s="27">
        <v>335164</v>
      </c>
      <c r="B165" t="s">
        <v>221</v>
      </c>
    </row>
    <row r="166" spans="1:2" x14ac:dyDescent="0.15">
      <c r="A166" s="27">
        <v>335165</v>
      </c>
      <c r="B166" t="s">
        <v>222</v>
      </c>
    </row>
    <row r="167" spans="1:2" x14ac:dyDescent="0.15">
      <c r="A167" s="27">
        <v>335166</v>
      </c>
      <c r="B167" t="s">
        <v>223</v>
      </c>
    </row>
    <row r="168" spans="1:2" x14ac:dyDescent="0.15">
      <c r="A168" s="27">
        <v>335167</v>
      </c>
      <c r="B168" t="s">
        <v>224</v>
      </c>
    </row>
    <row r="169" spans="1:2" x14ac:dyDescent="0.15">
      <c r="A169" s="27">
        <v>335168</v>
      </c>
      <c r="B169" t="s">
        <v>225</v>
      </c>
    </row>
    <row r="170" spans="1:2" x14ac:dyDescent="0.15">
      <c r="A170" s="27">
        <v>335169</v>
      </c>
      <c r="B170" t="s">
        <v>226</v>
      </c>
    </row>
    <row r="171" spans="1:2" x14ac:dyDescent="0.15">
      <c r="A171" s="27">
        <v>335170</v>
      </c>
      <c r="B171" t="s">
        <v>227</v>
      </c>
    </row>
    <row r="172" spans="1:2" x14ac:dyDescent="0.15">
      <c r="A172" s="27">
        <v>335171</v>
      </c>
      <c r="B172" t="s">
        <v>228</v>
      </c>
    </row>
    <row r="173" spans="1:2" x14ac:dyDescent="0.15">
      <c r="A173" s="27">
        <v>335172</v>
      </c>
      <c r="B173" t="s">
        <v>229</v>
      </c>
    </row>
    <row r="174" spans="1:2" x14ac:dyDescent="0.15">
      <c r="A174" s="27">
        <v>335173</v>
      </c>
      <c r="B174" t="s">
        <v>230</v>
      </c>
    </row>
    <row r="175" spans="1:2" x14ac:dyDescent="0.15">
      <c r="A175" s="27">
        <v>335174</v>
      </c>
      <c r="B175" t="s">
        <v>231</v>
      </c>
    </row>
    <row r="176" spans="1:2" x14ac:dyDescent="0.15">
      <c r="A176" s="27">
        <v>335175</v>
      </c>
      <c r="B176" t="s">
        <v>232</v>
      </c>
    </row>
    <row r="177" spans="1:2" x14ac:dyDescent="0.15">
      <c r="A177" s="27">
        <v>335176</v>
      </c>
      <c r="B177" t="s">
        <v>335</v>
      </c>
    </row>
    <row r="178" spans="1:2" x14ac:dyDescent="0.15">
      <c r="A178" s="27">
        <v>335177</v>
      </c>
      <c r="B178" t="s">
        <v>233</v>
      </c>
    </row>
    <row r="179" spans="1:2" x14ac:dyDescent="0.15">
      <c r="A179" s="27">
        <v>335178</v>
      </c>
      <c r="B179" t="s">
        <v>234</v>
      </c>
    </row>
    <row r="180" spans="1:2" x14ac:dyDescent="0.15">
      <c r="A180" s="27">
        <v>335179</v>
      </c>
      <c r="B180" t="s">
        <v>235</v>
      </c>
    </row>
    <row r="181" spans="1:2" x14ac:dyDescent="0.15">
      <c r="A181" s="27">
        <v>335180</v>
      </c>
      <c r="B181" t="s">
        <v>236</v>
      </c>
    </row>
    <row r="182" spans="1:2" x14ac:dyDescent="0.15">
      <c r="A182" s="27">
        <v>335181</v>
      </c>
      <c r="B182" t="s">
        <v>237</v>
      </c>
    </row>
    <row r="183" spans="1:2" x14ac:dyDescent="0.15">
      <c r="A183" s="27">
        <v>335182</v>
      </c>
      <c r="B183" t="s">
        <v>238</v>
      </c>
    </row>
    <row r="184" spans="1:2" x14ac:dyDescent="0.15">
      <c r="A184" s="27">
        <v>335183</v>
      </c>
      <c r="B184" t="s">
        <v>239</v>
      </c>
    </row>
    <row r="185" spans="1:2" x14ac:dyDescent="0.15">
      <c r="A185" s="27">
        <v>335184</v>
      </c>
      <c r="B185" t="s">
        <v>240</v>
      </c>
    </row>
    <row r="186" spans="1:2" x14ac:dyDescent="0.15">
      <c r="A186" s="27">
        <v>335185</v>
      </c>
      <c r="B186" t="s">
        <v>241</v>
      </c>
    </row>
    <row r="187" spans="1:2" x14ac:dyDescent="0.15">
      <c r="A187" s="27">
        <v>335186</v>
      </c>
      <c r="B187" t="s">
        <v>242</v>
      </c>
    </row>
    <row r="188" spans="1:2" x14ac:dyDescent="0.15">
      <c r="A188" s="27">
        <v>335187</v>
      </c>
      <c r="B188" t="s">
        <v>243</v>
      </c>
    </row>
    <row r="189" spans="1:2" x14ac:dyDescent="0.15">
      <c r="A189" s="27">
        <v>335188</v>
      </c>
      <c r="B189" t="s">
        <v>244</v>
      </c>
    </row>
    <row r="190" spans="1:2" x14ac:dyDescent="0.15">
      <c r="A190" s="27">
        <v>335189</v>
      </c>
      <c r="B190" t="s">
        <v>245</v>
      </c>
    </row>
    <row r="191" spans="1:2" x14ac:dyDescent="0.15">
      <c r="A191" s="27">
        <v>335190</v>
      </c>
      <c r="B191" t="s">
        <v>246</v>
      </c>
    </row>
    <row r="192" spans="1:2" x14ac:dyDescent="0.15">
      <c r="A192" s="27">
        <v>335191</v>
      </c>
      <c r="B192" t="s">
        <v>247</v>
      </c>
    </row>
    <row r="193" spans="1:2" x14ac:dyDescent="0.15">
      <c r="A193" s="27">
        <v>335192</v>
      </c>
      <c r="B193" t="s">
        <v>248</v>
      </c>
    </row>
    <row r="194" spans="1:2" x14ac:dyDescent="0.15">
      <c r="A194" s="27">
        <v>335193</v>
      </c>
      <c r="B194" t="s">
        <v>249</v>
      </c>
    </row>
    <row r="195" spans="1:2" x14ac:dyDescent="0.15">
      <c r="A195" s="27">
        <v>335194</v>
      </c>
      <c r="B195" t="s">
        <v>250</v>
      </c>
    </row>
    <row r="196" spans="1:2" x14ac:dyDescent="0.15">
      <c r="A196" s="27">
        <v>335195</v>
      </c>
      <c r="B196" t="s">
        <v>251</v>
      </c>
    </row>
    <row r="197" spans="1:2" x14ac:dyDescent="0.15">
      <c r="A197" s="27">
        <v>335196</v>
      </c>
      <c r="B197" t="s">
        <v>252</v>
      </c>
    </row>
    <row r="198" spans="1:2" x14ac:dyDescent="0.15">
      <c r="A198" s="27">
        <v>335197</v>
      </c>
      <c r="B198" s="59" t="s">
        <v>330</v>
      </c>
    </row>
    <row r="199" spans="1:2" x14ac:dyDescent="0.15">
      <c r="A199" s="27">
        <v>335198</v>
      </c>
      <c r="B199" s="59" t="s">
        <v>331</v>
      </c>
    </row>
    <row r="200" spans="1:2" x14ac:dyDescent="0.15">
      <c r="A200" s="27">
        <v>335199</v>
      </c>
      <c r="B200" s="59" t="s">
        <v>332</v>
      </c>
    </row>
    <row r="201" spans="1:2" x14ac:dyDescent="0.15">
      <c r="A201" s="27">
        <v>335200</v>
      </c>
      <c r="B201" s="59" t="s">
        <v>333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81AD8-9612-47C9-958F-B1743A4270DB}">
  <dimension ref="B2:E27"/>
  <sheetViews>
    <sheetView workbookViewId="0">
      <selection activeCell="D26" sqref="D26"/>
    </sheetView>
  </sheetViews>
  <sheetFormatPr defaultRowHeight="13.5" x14ac:dyDescent="0.15"/>
  <cols>
    <col min="2" max="2" width="11.5" customWidth="1"/>
    <col min="3" max="3" width="13.5" customWidth="1"/>
  </cols>
  <sheetData>
    <row r="2" spans="2:5" ht="14.25" thickBot="1" x14ac:dyDescent="0.2"/>
    <row r="3" spans="2:5" x14ac:dyDescent="0.15">
      <c r="B3" s="113" t="s">
        <v>28</v>
      </c>
      <c r="C3" s="117" t="s">
        <v>10</v>
      </c>
      <c r="D3" s="115" t="s">
        <v>359</v>
      </c>
      <c r="E3" s="116"/>
    </row>
    <row r="4" spans="2:5" ht="14.25" thickBot="1" x14ac:dyDescent="0.2">
      <c r="B4" s="114"/>
      <c r="C4" s="118"/>
      <c r="D4" s="65" t="s">
        <v>327</v>
      </c>
      <c r="E4" s="64" t="s">
        <v>328</v>
      </c>
    </row>
    <row r="5" spans="2:5" x14ac:dyDescent="0.15">
      <c r="B5" s="73" t="s">
        <v>255</v>
      </c>
      <c r="C5" s="69" t="s">
        <v>260</v>
      </c>
      <c r="D5" s="66">
        <f>COUNTIFS(一覧表!$E$10:$E$46,1,一覧表!$I$10:$I$46,B5)+COUNTIFS(一覧表!$E$10:$E$46,1,一覧表!$L$10:$L$46,B5)</f>
        <v>0</v>
      </c>
      <c r="E5" s="63">
        <f>COUNTIFS(一覧表!$E$10:$E$46,2,一覧表!$I$10:$I$46,B5)+COUNTIFS(一覧表!$E$10:$E$46,2,一覧表!$L$10:$L$46,B5)</f>
        <v>0</v>
      </c>
    </row>
    <row r="6" spans="2:5" x14ac:dyDescent="0.15">
      <c r="B6" s="74" t="s">
        <v>256</v>
      </c>
      <c r="C6" s="70" t="s">
        <v>261</v>
      </c>
      <c r="D6" s="67">
        <f>COUNTIFS(一覧表!$E$10:$E$46,1,一覧表!$I$10:$I$46,B6)+COUNTIFS(一覧表!$E$10:$E$46,1,一覧表!$L$10:$L$46,B6)</f>
        <v>0</v>
      </c>
      <c r="E6" s="61">
        <f>COUNTIFS(一覧表!$E$10:$E$46,2,一覧表!$I$10:$I$46,B6)+COUNTIFS(一覧表!$E$10:$E$46,2,一覧表!$L$10:$L$46,B6)</f>
        <v>0</v>
      </c>
    </row>
    <row r="7" spans="2:5" x14ac:dyDescent="0.15">
      <c r="B7" s="74" t="s">
        <v>257</v>
      </c>
      <c r="C7" s="70" t="s">
        <v>262</v>
      </c>
      <c r="D7" s="67">
        <f>COUNTIFS(一覧表!$E$10:$E$46,1,一覧表!$I$10:$I$46,B7)+COUNTIFS(一覧表!$E$10:$E$46,1,一覧表!$L$10:$L$46,B7)</f>
        <v>0</v>
      </c>
      <c r="E7" s="61">
        <f>COUNTIFS(一覧表!$E$10:$E$46,2,一覧表!$I$10:$I$46,B7)+COUNTIFS(一覧表!$E$10:$E$46,2,一覧表!$L$10:$L$46,B7)</f>
        <v>0</v>
      </c>
    </row>
    <row r="8" spans="2:5" x14ac:dyDescent="0.15">
      <c r="B8" s="74" t="s">
        <v>35</v>
      </c>
      <c r="C8" s="70" t="s">
        <v>36</v>
      </c>
      <c r="D8" s="67">
        <f>COUNTIFS(一覧表!$E$10:$E$46,1,一覧表!$I$10:$I$46,B8)+COUNTIFS(一覧表!$E$10:$E$46,1,一覧表!$L$10:$L$46,B8)</f>
        <v>0</v>
      </c>
      <c r="E8" s="61">
        <f>COUNTIFS(一覧表!$E$10:$E$46,2,一覧表!$I$10:$I$46,B8)+COUNTIFS(一覧表!$E$10:$E$46,2,一覧表!$L$10:$L$46,B8)</f>
        <v>0</v>
      </c>
    </row>
    <row r="9" spans="2:5" x14ac:dyDescent="0.15">
      <c r="B9" s="74" t="s">
        <v>263</v>
      </c>
      <c r="C9" s="70" t="s">
        <v>264</v>
      </c>
      <c r="D9" s="67">
        <f>COUNTIFS(一覧表!$E$10:$E$46,1,一覧表!$I$10:$I$46,B9)+COUNTIFS(一覧表!$E$10:$E$46,1,一覧表!$L$10:$L$46,B9)</f>
        <v>0</v>
      </c>
      <c r="E9" s="61">
        <f>COUNTIFS(一覧表!$E$10:$E$46,2,一覧表!$I$10:$I$46,B9)+COUNTIFS(一覧表!$E$10:$E$46,2,一覧表!$L$10:$L$46,B9)</f>
        <v>0</v>
      </c>
    </row>
    <row r="10" spans="2:5" x14ac:dyDescent="0.15">
      <c r="B10" s="74" t="s">
        <v>37</v>
      </c>
      <c r="C10" s="70" t="s">
        <v>16</v>
      </c>
      <c r="D10" s="67">
        <f>COUNTIFS(一覧表!$E$10:$E$46,1,一覧表!$I$10:$I$46,B10)+COUNTIFS(一覧表!$E$10:$E$46,1,一覧表!$L$10:$L$46,B10)</f>
        <v>0</v>
      </c>
      <c r="E10" s="61">
        <f>COUNTIFS(一覧表!$E$10:$E$46,2,一覧表!$I$10:$I$46,B10)+COUNTIFS(一覧表!$E$10:$E$46,2,一覧表!$L$10:$L$46,B10)</f>
        <v>0</v>
      </c>
    </row>
    <row r="11" spans="2:5" x14ac:dyDescent="0.15">
      <c r="B11" s="74" t="s">
        <v>258</v>
      </c>
      <c r="C11" s="70" t="s">
        <v>265</v>
      </c>
      <c r="D11" s="67">
        <f>COUNTIFS(一覧表!$E$10:$E$46,1,一覧表!$I$10:$I$46,B11)+COUNTIFS(一覧表!$E$10:$E$46,1,一覧表!$L$10:$L$46,B11)</f>
        <v>0</v>
      </c>
      <c r="E11" s="61">
        <f>COUNTIFS(一覧表!$E$10:$E$46,2,一覧表!$I$10:$I$46,B11)+COUNTIFS(一覧表!$E$10:$E$46,2,一覧表!$L$10:$L$46,B11)</f>
        <v>0</v>
      </c>
    </row>
    <row r="12" spans="2:5" x14ac:dyDescent="0.15">
      <c r="B12" s="74" t="s">
        <v>266</v>
      </c>
      <c r="C12" s="70" t="s">
        <v>267</v>
      </c>
      <c r="D12" s="67">
        <f>COUNTIFS(一覧表!$E$10:$E$46,1,一覧表!$I$10:$I$46,B12)+COUNTIFS(一覧表!$E$10:$E$46,1,一覧表!$L$10:$L$46,B12)</f>
        <v>0</v>
      </c>
      <c r="E12" s="61">
        <f>COUNTIFS(一覧表!$E$10:$E$46,2,一覧表!$I$10:$I$46,B12)+COUNTIFS(一覧表!$E$10:$E$46,2,一覧表!$L$10:$L$46,B12)</f>
        <v>0</v>
      </c>
    </row>
    <row r="13" spans="2:5" x14ac:dyDescent="0.15">
      <c r="B13" s="74" t="s">
        <v>259</v>
      </c>
      <c r="C13" s="70" t="s">
        <v>268</v>
      </c>
      <c r="D13" s="67">
        <f>COUNTIFS(一覧表!$E$10:$E$46,1,一覧表!$I$10:$I$46,B13)+COUNTIFS(一覧表!$E$10:$E$46,1,一覧表!$L$10:$L$46,B13)</f>
        <v>0</v>
      </c>
      <c r="E13" s="61">
        <f>COUNTIFS(一覧表!$E$10:$E$46,2,一覧表!$I$10:$I$46,B13)+COUNTIFS(一覧表!$E$10:$E$46,2,一覧表!$L$10:$L$46,B13)</f>
        <v>0</v>
      </c>
    </row>
    <row r="14" spans="2:5" x14ac:dyDescent="0.15">
      <c r="B14" s="74" t="s">
        <v>272</v>
      </c>
      <c r="C14" s="70" t="s">
        <v>269</v>
      </c>
      <c r="D14" s="67">
        <f>COUNTIFS(一覧表!$E$10:$E$46,1,一覧表!$I$10:$I$46,B14)+COUNTIFS(一覧表!$E$10:$E$46,1,一覧表!$L$10:$L$46,B14)</f>
        <v>0</v>
      </c>
      <c r="E14" s="61">
        <f>COUNTIFS(一覧表!$E$10:$E$46,2,一覧表!$I$10:$I$46,B14)+COUNTIFS(一覧表!$E$10:$E$46,2,一覧表!$L$10:$L$46,B14)</f>
        <v>0</v>
      </c>
    </row>
    <row r="15" spans="2:5" x14ac:dyDescent="0.15">
      <c r="B15" s="74" t="s">
        <v>273</v>
      </c>
      <c r="C15" s="70" t="s">
        <v>274</v>
      </c>
      <c r="D15" s="67">
        <f>COUNTIFS(一覧表!$E$10:$E$46,1,一覧表!$I$10:$I$46,B15)+COUNTIFS(一覧表!$E$10:$E$46,1,一覧表!$L$10:$L$46,B15)</f>
        <v>0</v>
      </c>
      <c r="E15" s="61">
        <f>COUNTIFS(一覧表!$E$10:$E$46,2,一覧表!$I$10:$I$46,B15)+COUNTIFS(一覧表!$E$10:$E$46,2,一覧表!$L$10:$L$46,B15)</f>
        <v>0</v>
      </c>
    </row>
    <row r="16" spans="2:5" x14ac:dyDescent="0.15">
      <c r="B16" s="74" t="s">
        <v>38</v>
      </c>
      <c r="C16" s="70" t="s">
        <v>17</v>
      </c>
      <c r="D16" s="67">
        <f>COUNTIFS(一覧表!$E$10:$E$46,1,一覧表!$I$10:$I$46,B16)+COUNTIFS(一覧表!$E$10:$E$46,1,一覧表!$L$10:$L$46,B16)</f>
        <v>0</v>
      </c>
      <c r="E16" s="61">
        <f>COUNTIFS(一覧表!$E$10:$E$46,2,一覧表!$I$10:$I$46,B16)+COUNTIFS(一覧表!$E$10:$E$46,2,一覧表!$L$10:$L$46,B16)</f>
        <v>0</v>
      </c>
    </row>
    <row r="17" spans="2:5" x14ac:dyDescent="0.15">
      <c r="B17" s="75" t="s">
        <v>39</v>
      </c>
      <c r="C17" s="71" t="s">
        <v>48</v>
      </c>
      <c r="D17" s="67">
        <f>COUNTIFS(一覧表!$E$10:$E$46,1,一覧表!$I$10:$I$46,B17)+COUNTIFS(一覧表!$E$10:$E$46,1,一覧表!$L$10:$L$46,B17)</f>
        <v>0</v>
      </c>
      <c r="E17" s="61">
        <f>COUNTIFS(一覧表!$E$10:$E$46,2,一覧表!$I$10:$I$46,B17)+COUNTIFS(一覧表!$E$10:$E$46,2,一覧表!$L$10:$L$46,B17)</f>
        <v>0</v>
      </c>
    </row>
    <row r="18" spans="2:5" x14ac:dyDescent="0.15">
      <c r="B18" s="74" t="s">
        <v>40</v>
      </c>
      <c r="C18" s="71" t="s">
        <v>49</v>
      </c>
      <c r="D18" s="67">
        <f>COUNTIFS(一覧表!$E$10:$E$46,1,一覧表!$I$10:$I$46,B18)+COUNTIFS(一覧表!$E$10:$E$46,1,一覧表!$L$10:$L$46,B18)</f>
        <v>0</v>
      </c>
      <c r="E18" s="61">
        <f>COUNTIFS(一覧表!$E$10:$E$46,2,一覧表!$I$10:$I$46,B18)+COUNTIFS(一覧表!$E$10:$E$46,2,一覧表!$L$10:$L$46,B18)</f>
        <v>0</v>
      </c>
    </row>
    <row r="19" spans="2:5" x14ac:dyDescent="0.15">
      <c r="B19" s="74" t="s">
        <v>4</v>
      </c>
      <c r="C19" s="70" t="s">
        <v>41</v>
      </c>
      <c r="D19" s="67">
        <f>COUNTIFS(一覧表!$E$10:$E$46,1,一覧表!$I$10:$I$46,B19)+COUNTIFS(一覧表!$E$10:$E$46,1,一覧表!$L$10:$L$46,B19)</f>
        <v>0</v>
      </c>
      <c r="E19" s="61">
        <f>COUNTIFS(一覧表!$E$10:$E$46,2,一覧表!$I$10:$I$46,B19)+COUNTIFS(一覧表!$E$10:$E$46,2,一覧表!$L$10:$L$46,B19)</f>
        <v>0</v>
      </c>
    </row>
    <row r="20" spans="2:5" x14ac:dyDescent="0.15">
      <c r="B20" s="74" t="s">
        <v>270</v>
      </c>
      <c r="C20" s="70" t="s">
        <v>271</v>
      </c>
      <c r="D20" s="67">
        <f>COUNTIFS(一覧表!$E$10:$E$46,1,一覧表!$I$10:$I$46,B20)+COUNTIFS(一覧表!$E$10:$E$46,1,一覧表!$L$10:$L$46,B20)</f>
        <v>0</v>
      </c>
      <c r="E20" s="61">
        <f>COUNTIFS(一覧表!$E$10:$E$46,2,一覧表!$I$10:$I$46,B20)+COUNTIFS(一覧表!$E$10:$E$46,2,一覧表!$L$10:$L$46,B20)</f>
        <v>0</v>
      </c>
    </row>
    <row r="21" spans="2:5" x14ac:dyDescent="0.15">
      <c r="B21" s="74" t="s">
        <v>42</v>
      </c>
      <c r="C21" s="70" t="s">
        <v>43</v>
      </c>
      <c r="D21" s="67">
        <f>COUNTIFS(一覧表!$E$10:$E$46,1,一覧表!$I$10:$I$46,B21)+COUNTIFS(一覧表!$E$10:$E$46,1,一覧表!$L$10:$L$46,B21)</f>
        <v>0</v>
      </c>
      <c r="E21" s="61">
        <f>COUNTIFS(一覧表!$E$10:$E$46,2,一覧表!$I$10:$I$46,B21)+COUNTIFS(一覧表!$E$10:$E$46,2,一覧表!$L$10:$L$46,B21)</f>
        <v>0</v>
      </c>
    </row>
    <row r="22" spans="2:5" x14ac:dyDescent="0.15">
      <c r="B22" s="75" t="s">
        <v>44</v>
      </c>
      <c r="C22" s="71" t="s">
        <v>46</v>
      </c>
      <c r="D22" s="67">
        <f>COUNTIFS(一覧表!$E$10:$E$46,1,一覧表!$I$10:$I$46,B22)+COUNTIFS(一覧表!$E$10:$E$46,1,一覧表!$L$10:$L$46,B22)</f>
        <v>0</v>
      </c>
      <c r="E22" s="61">
        <f>COUNTIFS(一覧表!$E$10:$E$46,2,一覧表!$I$10:$I$46,B22)+COUNTIFS(一覧表!$E$10:$E$46,2,一覧表!$L$10:$L$46,B22)</f>
        <v>0</v>
      </c>
    </row>
    <row r="23" spans="2:5" x14ac:dyDescent="0.15">
      <c r="B23" s="75" t="s">
        <v>45</v>
      </c>
      <c r="C23" s="71" t="s">
        <v>47</v>
      </c>
      <c r="D23" s="67">
        <f>COUNTIFS(一覧表!$E$10:$E$46,1,一覧表!$I$10:$I$46,B23)+COUNTIFS(一覧表!$E$10:$E$46,1,一覧表!$L$10:$L$46,B23)</f>
        <v>0</v>
      </c>
      <c r="E23" s="61">
        <f>COUNTIFS(一覧表!$E$10:$E$46,2,一覧表!$I$10:$I$46,B23)+COUNTIFS(一覧表!$E$10:$E$46,2,一覧表!$L$10:$L$46,B23)</f>
        <v>0</v>
      </c>
    </row>
    <row r="24" spans="2:5" x14ac:dyDescent="0.15">
      <c r="B24" s="75" t="s">
        <v>368</v>
      </c>
      <c r="C24" s="71" t="s">
        <v>365</v>
      </c>
      <c r="D24" s="67">
        <f>COUNTIFS(一覧表!$E$10:$E$46,1,一覧表!$I$10:$I$46,B24)+COUNTIFS(一覧表!$E$10:$E$46,1,一覧表!$L$10:$L$46,B24)</f>
        <v>0</v>
      </c>
      <c r="E24" s="61">
        <f>COUNTIFS(一覧表!$E$10:$E$46,2,一覧表!$I$10:$I$46,B24)+COUNTIFS(一覧表!$E$10:$E$46,2,一覧表!$L$10:$L$46,B24)</f>
        <v>0</v>
      </c>
    </row>
    <row r="25" spans="2:5" x14ac:dyDescent="0.15">
      <c r="B25" s="75" t="s">
        <v>367</v>
      </c>
      <c r="C25" s="71" t="s">
        <v>366</v>
      </c>
      <c r="D25" s="67">
        <f>COUNTIFS(一覧表!$E$10:$E$46,1,一覧表!$I$10:$I$46,B25)+COUNTIFS(一覧表!$E$10:$E$46,1,一覧表!$L$10:$L$46,B25)</f>
        <v>0</v>
      </c>
      <c r="E25" s="61">
        <f>COUNTIFS(一覧表!$E$10:$E$46,2,一覧表!$I$10:$I$46,B25)+COUNTIFS(一覧表!$E$10:$E$46,2,一覧表!$L$10:$L$46,B25)</f>
        <v>0</v>
      </c>
    </row>
    <row r="26" spans="2:5" x14ac:dyDescent="0.15">
      <c r="B26" s="74" t="s">
        <v>275</v>
      </c>
      <c r="C26" s="70" t="s">
        <v>276</v>
      </c>
      <c r="D26" s="67">
        <f>COUNTIFS(一覧表!$E$10:$E$46,1,一覧表!$I$10:$I$46,B26)+COUNTIFS(一覧表!$E$10:$E$46,1,一覧表!$L$10:$L$46,B26)</f>
        <v>0</v>
      </c>
      <c r="E26" s="61">
        <f>COUNTIFS(一覧表!$E$10:$E$46,2,一覧表!$I$10:$I$46,B26)+COUNTIFS(一覧表!$E$10:$E$46,2,一覧表!$L$10:$L$46,B26)</f>
        <v>0</v>
      </c>
    </row>
    <row r="27" spans="2:5" ht="14.25" thickBot="1" x14ac:dyDescent="0.2">
      <c r="B27" s="76" t="s">
        <v>277</v>
      </c>
      <c r="C27" s="72" t="s">
        <v>278</v>
      </c>
      <c r="D27" s="68">
        <f>COUNTIFS(一覧表!$E$10:$E$46,1,一覧表!$I$10:$I$46,B27)+COUNTIFS(一覧表!$E$10:$E$46,1,一覧表!$L$10:$L$46,B27)</f>
        <v>0</v>
      </c>
      <c r="E27" s="62">
        <f>COUNTIFS(一覧表!$E$10:$E$46,2,一覧表!$I$10:$I$46,B27)+COUNTIFS(一覧表!$E$10:$E$46,2,一覧表!$L$10:$L$46,B27)</f>
        <v>0</v>
      </c>
    </row>
  </sheetData>
  <mergeCells count="3">
    <mergeCell ref="B3:B4"/>
    <mergeCell ref="D3:E3"/>
    <mergeCell ref="C3:C4"/>
  </mergeCells>
  <phoneticPr fontId="2"/>
  <conditionalFormatting sqref="D5:E27">
    <cfRule type="cellIs" dxfId="0" priority="1" stopIfTrue="1" operator="greaterThan">
      <formula>3</formula>
    </cfRule>
  </conditionalFormatting>
  <dataValidations count="1">
    <dataValidation imeMode="off" allowBlank="1" showInputMessage="1" showErrorMessage="1" sqref="B3:C3 B5:C20 D3:D27 E4:E27" xr:uid="{01CF0134-43DC-45F1-9A7E-404D1D3E9CC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2FB77-30DA-460E-9821-5DDB62803CCA}">
  <dimension ref="A1:AD43"/>
  <sheetViews>
    <sheetView workbookViewId="0">
      <selection activeCell="AD3" sqref="AD3:AD43"/>
    </sheetView>
  </sheetViews>
  <sheetFormatPr defaultRowHeight="13.5" x14ac:dyDescent="0.15"/>
  <cols>
    <col min="3" max="5" width="12" customWidth="1"/>
    <col min="6" max="9" width="9" customWidth="1"/>
    <col min="10" max="10" width="13.25" customWidth="1"/>
    <col min="11" max="16" width="9" customWidth="1"/>
    <col min="17" max="17" width="5.125" customWidth="1"/>
    <col min="21" max="21" width="5.125" customWidth="1"/>
    <col min="26" max="26" width="13.625" customWidth="1"/>
    <col min="27" max="27" width="9" customWidth="1"/>
    <col min="28" max="28" width="13.125" customWidth="1"/>
    <col min="30" max="30" width="12.25" customWidth="1"/>
  </cols>
  <sheetData>
    <row r="1" spans="1:30" x14ac:dyDescent="0.15">
      <c r="Y1" t="s">
        <v>341</v>
      </c>
    </row>
    <row r="2" spans="1:30" x14ac:dyDescent="0.15">
      <c r="B2" t="s">
        <v>11</v>
      </c>
      <c r="C2" t="s">
        <v>337</v>
      </c>
      <c r="D2" t="s">
        <v>346</v>
      </c>
      <c r="E2" t="s">
        <v>345</v>
      </c>
      <c r="F2" t="s">
        <v>349</v>
      </c>
      <c r="G2" t="s">
        <v>350</v>
      </c>
      <c r="H2" t="s">
        <v>351</v>
      </c>
      <c r="I2" t="s">
        <v>348</v>
      </c>
      <c r="J2" t="s">
        <v>344</v>
      </c>
      <c r="K2" t="s">
        <v>12</v>
      </c>
      <c r="L2" t="s">
        <v>13</v>
      </c>
      <c r="M2" t="s">
        <v>14</v>
      </c>
      <c r="N2" t="s">
        <v>338</v>
      </c>
      <c r="O2" t="s">
        <v>339</v>
      </c>
      <c r="P2" t="s">
        <v>340</v>
      </c>
      <c r="Q2" t="s">
        <v>352</v>
      </c>
      <c r="R2" t="s">
        <v>20</v>
      </c>
      <c r="S2" t="s">
        <v>15</v>
      </c>
      <c r="T2" t="s">
        <v>340</v>
      </c>
      <c r="U2" t="s">
        <v>352</v>
      </c>
      <c r="V2" t="s">
        <v>23</v>
      </c>
      <c r="W2" t="s">
        <v>15</v>
      </c>
      <c r="Y2" t="s">
        <v>342</v>
      </c>
      <c r="Z2" t="s">
        <v>347</v>
      </c>
      <c r="AA2" t="s">
        <v>343</v>
      </c>
      <c r="AB2" t="s">
        <v>353</v>
      </c>
      <c r="AC2" t="s">
        <v>354</v>
      </c>
      <c r="AD2" t="s">
        <v>355</v>
      </c>
    </row>
    <row r="3" spans="1:30" x14ac:dyDescent="0.15">
      <c r="A3">
        <v>1</v>
      </c>
      <c r="B3" t="str">
        <f>IFERROR(IF(一覧表!B10="","",一覧表!B10),"")</f>
        <v/>
      </c>
      <c r="C3" t="str">
        <f>IFERROR(IF(一覧表!C10="","",一覧表!C10),"")</f>
        <v/>
      </c>
      <c r="D3" t="str">
        <f t="shared" ref="D3:D16" si="0">IFERROR(LEFT(C3,FIND("　",C3)-1),"")</f>
        <v/>
      </c>
      <c r="E3" t="str">
        <f t="shared" ref="E3:E16" si="1">IF(C3="","",IFERROR(RIGHT(C3,LEN(C3)-FIND("★",SUBSTITUTE(C3,"　","★",LEN(C3)-LEN(SUBSTITUTE(C3,"　",""))))),"スペースなし"))</f>
        <v/>
      </c>
      <c r="F3">
        <f>LEN(C3)</f>
        <v>0</v>
      </c>
      <c r="G3">
        <f>LEN(D3)</f>
        <v>0</v>
      </c>
      <c r="H3">
        <f>LEN(E3)</f>
        <v>0</v>
      </c>
      <c r="I3">
        <f t="shared" ref="I3:I43" si="2">LEN(C3)-LEN(SUBSTITUTE(C3,"　",""))</f>
        <v>0</v>
      </c>
      <c r="J3">
        <f t="shared" ref="J3:J43" si="3">LEN(C3)-LEN(SUBSTITUTE(C3," ",""))</f>
        <v>0</v>
      </c>
      <c r="K3" t="str">
        <f>IFERROR(IF(一覧表!D10="","",一覧表!D10),"")</f>
        <v/>
      </c>
      <c r="L3" t="str">
        <f>IFERROR(IF(一覧表!E10="","",一覧表!E10),"")</f>
        <v/>
      </c>
      <c r="M3" t="str">
        <f>IFERROR(IF(一覧表!F10="","",一覧表!F10),"")</f>
        <v/>
      </c>
      <c r="N3" t="str">
        <f>IFERROR(IF(一覧表!G10="","",一覧表!G10),"")</f>
        <v/>
      </c>
      <c r="O3" t="str">
        <f>IFERROR(IF(一覧表!H10="","",一覧表!H10),"")</f>
        <v/>
      </c>
      <c r="P3" t="str">
        <f>IFERROR(IF(一覧表!I10="","",一覧表!I10),"")</f>
        <v/>
      </c>
      <c r="Q3" t="str">
        <f>RIGHT(P3,1)</f>
        <v/>
      </c>
      <c r="R3" t="str">
        <f>IFERROR(IF(一覧表!J10="","",一覧表!J10),"")</f>
        <v/>
      </c>
      <c r="S3" t="str">
        <f>IFERROR(IF(一覧表!K10="","",一覧表!K10),"")</f>
        <v/>
      </c>
      <c r="T3" t="str">
        <f>IFERROR(IF(一覧表!L10="","",一覧表!L10),"")</f>
        <v/>
      </c>
      <c r="U3" t="str">
        <f>RIGHT(T3,1)</f>
        <v/>
      </c>
      <c r="V3" t="str">
        <f>IFERROR(IF(一覧表!M10="","",一覧表!M10),"")</f>
        <v/>
      </c>
      <c r="W3" t="str">
        <f>IFERROR(IF(一覧表!N10="","",一覧表!N10),"")</f>
        <v/>
      </c>
      <c r="Y3" t="str">
        <f>IF(J3&lt;&gt;0,"半角スペースは使えません。",IF(AA3=1,"名前の後ろのスペースを消してください。",""))</f>
        <v/>
      </c>
      <c r="Z3" t="str">
        <f t="shared" ref="Z3:Z43" si="4">IFERROR(FIND("★",SUBSTITUTE(C3,"　","★",LEN(C3)-LEN(SUBSTITUTE(C3,"　","")))),"スペースなし")</f>
        <v>スペースなし</v>
      </c>
      <c r="AA3">
        <f t="shared" ref="AA3:AA43" si="5">IF(LEN(C3)=Z3,1,0)</f>
        <v>0</v>
      </c>
      <c r="AB3" t="str">
        <f>IF(P3="","",IF(P3=T3,"種目が同じです",""))</f>
        <v/>
      </c>
      <c r="AC3" t="str">
        <f t="shared" ref="AC3:AC43" si="6">IF(P3="","",IF(Q3="0","",IF(K3=Q3,"","学年と種目が違います")))</f>
        <v/>
      </c>
      <c r="AD3" t="str">
        <f>IF(T3="","",IF(U3="0","",IF(K3=U3,"","学年と種目が違います")))</f>
        <v/>
      </c>
    </row>
    <row r="4" spans="1:30" x14ac:dyDescent="0.15">
      <c r="A4">
        <v>2</v>
      </c>
      <c r="B4" t="str">
        <f>IFERROR(IF(一覧表!B11="","",一覧表!B11),"")</f>
        <v/>
      </c>
      <c r="C4" t="str">
        <f>IFERROR(IF(一覧表!C11="","",一覧表!C11),"")</f>
        <v/>
      </c>
      <c r="D4" t="str">
        <f t="shared" si="0"/>
        <v/>
      </c>
      <c r="E4" t="str">
        <f t="shared" si="1"/>
        <v/>
      </c>
      <c r="F4">
        <f t="shared" ref="F4:F43" si="7">LEN(C4)</f>
        <v>0</v>
      </c>
      <c r="G4">
        <f t="shared" ref="G4:G43" si="8">LEN(D4)</f>
        <v>0</v>
      </c>
      <c r="H4">
        <f t="shared" ref="H4:H43" si="9">LEN(E4)</f>
        <v>0</v>
      </c>
      <c r="I4">
        <f t="shared" si="2"/>
        <v>0</v>
      </c>
      <c r="J4">
        <f t="shared" si="3"/>
        <v>0</v>
      </c>
      <c r="K4" t="str">
        <f>IFERROR(IF(一覧表!D11="","",一覧表!D11),"")</f>
        <v/>
      </c>
      <c r="L4" t="str">
        <f>IFERROR(IF(一覧表!E11="","",一覧表!E11),"")</f>
        <v/>
      </c>
      <c r="M4" t="str">
        <f>IFERROR(IF(一覧表!F11="","",一覧表!F11),"")</f>
        <v/>
      </c>
      <c r="N4" t="str">
        <f>IFERROR(IF(一覧表!G11="","",一覧表!G11),"")</f>
        <v/>
      </c>
      <c r="O4" t="str">
        <f>IFERROR(IF(一覧表!H11="","",一覧表!H11),"")</f>
        <v/>
      </c>
      <c r="P4" t="str">
        <f>IFERROR(IF(一覧表!I11="","",一覧表!I11),"")</f>
        <v/>
      </c>
      <c r="Q4" t="str">
        <f t="shared" ref="Q4:Q43" si="10">RIGHT(P4,1)</f>
        <v/>
      </c>
      <c r="R4" t="str">
        <f>IFERROR(IF(一覧表!J11="","",一覧表!J11),"")</f>
        <v/>
      </c>
      <c r="S4" t="str">
        <f>IFERROR(IF(一覧表!K11="","",一覧表!K11),"")</f>
        <v/>
      </c>
      <c r="T4" t="str">
        <f>IFERROR(IF(一覧表!L11="","",一覧表!L11),"")</f>
        <v/>
      </c>
      <c r="U4" t="str">
        <f t="shared" ref="U4:U43" si="11">RIGHT(T4,1)</f>
        <v/>
      </c>
      <c r="V4" t="str">
        <f>IFERROR(IF(一覧表!M11="","",一覧表!M11),"")</f>
        <v/>
      </c>
      <c r="W4" t="str">
        <f>IFERROR(IF(一覧表!N11="","",一覧表!N11),"")</f>
        <v/>
      </c>
      <c r="Y4" t="str">
        <f t="shared" ref="Y4:Y43" si="12">IF(J4&lt;&gt;0,"半角スペースは使えません。",IF(AA4=1,"名前の後ろのスペースを消してください。",""))</f>
        <v/>
      </c>
      <c r="Z4" t="str">
        <f t="shared" si="4"/>
        <v>スペースなし</v>
      </c>
      <c r="AA4">
        <f t="shared" si="5"/>
        <v>0</v>
      </c>
      <c r="AB4" t="str">
        <f t="shared" ref="AB4:AB43" si="13">IF(P4="","",IF(P4=T4,"同じ種目です",""))</f>
        <v/>
      </c>
      <c r="AC4" t="str">
        <f t="shared" si="6"/>
        <v/>
      </c>
      <c r="AD4" t="str">
        <f t="shared" ref="AD4:AD43" si="14">IF(T4="","",IF(U4="0","",IF(K4=U4,"","学年と種目が違います")))</f>
        <v/>
      </c>
    </row>
    <row r="5" spans="1:30" x14ac:dyDescent="0.15">
      <c r="A5">
        <v>3</v>
      </c>
      <c r="B5" t="str">
        <f>IFERROR(IF(一覧表!B12="","",一覧表!B12),"")</f>
        <v/>
      </c>
      <c r="C5" t="str">
        <f>IFERROR(IF(一覧表!C12="","",一覧表!C12),"")</f>
        <v/>
      </c>
      <c r="D5" t="str">
        <f t="shared" si="0"/>
        <v/>
      </c>
      <c r="E5" t="str">
        <f t="shared" si="1"/>
        <v/>
      </c>
      <c r="F5">
        <f t="shared" si="7"/>
        <v>0</v>
      </c>
      <c r="G5">
        <f t="shared" si="8"/>
        <v>0</v>
      </c>
      <c r="H5">
        <f t="shared" si="9"/>
        <v>0</v>
      </c>
      <c r="I5">
        <f t="shared" si="2"/>
        <v>0</v>
      </c>
      <c r="J5">
        <f t="shared" si="3"/>
        <v>0</v>
      </c>
      <c r="K5" t="str">
        <f>IFERROR(IF(一覧表!D12="","",一覧表!D12),"")</f>
        <v/>
      </c>
      <c r="L5" t="str">
        <f>IFERROR(IF(一覧表!E12="","",一覧表!E12),"")</f>
        <v/>
      </c>
      <c r="M5" t="str">
        <f>IFERROR(IF(一覧表!F12="","",一覧表!F12),"")</f>
        <v/>
      </c>
      <c r="N5" t="str">
        <f>IFERROR(IF(一覧表!G12="","",一覧表!G12),"")</f>
        <v/>
      </c>
      <c r="O5" t="str">
        <f>IFERROR(IF(一覧表!H12="","",一覧表!H12),"")</f>
        <v/>
      </c>
      <c r="P5" t="str">
        <f>IFERROR(IF(一覧表!I12="","",一覧表!I12),"")</f>
        <v/>
      </c>
      <c r="Q5" t="str">
        <f t="shared" si="10"/>
        <v/>
      </c>
      <c r="R5" t="str">
        <f>IFERROR(IF(一覧表!J12="","",一覧表!J12),"")</f>
        <v/>
      </c>
      <c r="S5" t="str">
        <f>IFERROR(IF(一覧表!K12="","",一覧表!K12),"")</f>
        <v/>
      </c>
      <c r="T5" t="str">
        <f>IFERROR(IF(一覧表!L12="","",一覧表!L12),"")</f>
        <v/>
      </c>
      <c r="U5" t="str">
        <f t="shared" si="11"/>
        <v/>
      </c>
      <c r="V5" t="str">
        <f>IFERROR(IF(一覧表!M12="","",一覧表!M12),"")</f>
        <v/>
      </c>
      <c r="W5" t="str">
        <f>IFERROR(IF(一覧表!N12="","",一覧表!N12),"")</f>
        <v/>
      </c>
      <c r="Y5" t="str">
        <f t="shared" si="12"/>
        <v/>
      </c>
      <c r="Z5" t="str">
        <f t="shared" si="4"/>
        <v>スペースなし</v>
      </c>
      <c r="AA5">
        <f t="shared" si="5"/>
        <v>0</v>
      </c>
      <c r="AB5" t="str">
        <f t="shared" si="13"/>
        <v/>
      </c>
      <c r="AC5" t="str">
        <f t="shared" si="6"/>
        <v/>
      </c>
      <c r="AD5" t="str">
        <f t="shared" si="14"/>
        <v/>
      </c>
    </row>
    <row r="6" spans="1:30" x14ac:dyDescent="0.15">
      <c r="A6">
        <v>4</v>
      </c>
      <c r="B6" t="str">
        <f>IFERROR(IF(一覧表!B13="","",一覧表!B13),"")</f>
        <v/>
      </c>
      <c r="C6" t="str">
        <f>IFERROR(IF(一覧表!C13="","",一覧表!C13),"")</f>
        <v/>
      </c>
      <c r="D6" t="str">
        <f t="shared" si="0"/>
        <v/>
      </c>
      <c r="E6" t="str">
        <f t="shared" si="1"/>
        <v/>
      </c>
      <c r="F6">
        <f t="shared" si="7"/>
        <v>0</v>
      </c>
      <c r="G6">
        <f t="shared" si="8"/>
        <v>0</v>
      </c>
      <c r="H6">
        <f t="shared" si="9"/>
        <v>0</v>
      </c>
      <c r="I6">
        <f t="shared" si="2"/>
        <v>0</v>
      </c>
      <c r="J6">
        <f t="shared" si="3"/>
        <v>0</v>
      </c>
      <c r="K6" t="str">
        <f>IFERROR(IF(一覧表!D13="","",一覧表!D13),"")</f>
        <v/>
      </c>
      <c r="L6" t="str">
        <f>IFERROR(IF(一覧表!E13="","",一覧表!E13),"")</f>
        <v/>
      </c>
      <c r="M6" t="str">
        <f>IFERROR(IF(一覧表!F13="","",一覧表!F13),"")</f>
        <v/>
      </c>
      <c r="N6" t="str">
        <f>IFERROR(IF(一覧表!G13="","",一覧表!G13),"")</f>
        <v/>
      </c>
      <c r="O6" t="str">
        <f>IFERROR(IF(一覧表!H13="","",一覧表!H13),"")</f>
        <v/>
      </c>
      <c r="P6" t="str">
        <f>IFERROR(IF(一覧表!I13="","",一覧表!I13),"")</f>
        <v/>
      </c>
      <c r="Q6" t="str">
        <f t="shared" si="10"/>
        <v/>
      </c>
      <c r="R6" t="str">
        <f>IFERROR(IF(一覧表!J13="","",一覧表!J13),"")</f>
        <v/>
      </c>
      <c r="S6" t="str">
        <f>IFERROR(IF(一覧表!K13="","",一覧表!K13),"")</f>
        <v/>
      </c>
      <c r="T6" t="str">
        <f>IFERROR(IF(一覧表!L13="","",一覧表!L13),"")</f>
        <v/>
      </c>
      <c r="U6" t="str">
        <f t="shared" si="11"/>
        <v/>
      </c>
      <c r="V6" t="str">
        <f>IFERROR(IF(一覧表!M13="","",一覧表!M13),"")</f>
        <v/>
      </c>
      <c r="W6" t="str">
        <f>IFERROR(IF(一覧表!N13="","",一覧表!N13),"")</f>
        <v/>
      </c>
      <c r="Y6" t="str">
        <f t="shared" si="12"/>
        <v/>
      </c>
      <c r="Z6" t="str">
        <f t="shared" si="4"/>
        <v>スペースなし</v>
      </c>
      <c r="AA6">
        <f t="shared" si="5"/>
        <v>0</v>
      </c>
      <c r="AB6" t="str">
        <f t="shared" si="13"/>
        <v/>
      </c>
      <c r="AC6" t="str">
        <f t="shared" si="6"/>
        <v/>
      </c>
      <c r="AD6" t="str">
        <f t="shared" si="14"/>
        <v/>
      </c>
    </row>
    <row r="7" spans="1:30" x14ac:dyDescent="0.15">
      <c r="A7">
        <v>5</v>
      </c>
      <c r="B7" t="str">
        <f>IFERROR(IF(一覧表!B14="","",一覧表!B14),"")</f>
        <v/>
      </c>
      <c r="C7" t="str">
        <f>IFERROR(IF(一覧表!C14="","",一覧表!C14),"")</f>
        <v/>
      </c>
      <c r="D7" t="str">
        <f t="shared" si="0"/>
        <v/>
      </c>
      <c r="E7" t="str">
        <f t="shared" si="1"/>
        <v/>
      </c>
      <c r="F7">
        <f t="shared" si="7"/>
        <v>0</v>
      </c>
      <c r="G7">
        <f t="shared" si="8"/>
        <v>0</v>
      </c>
      <c r="H7">
        <f t="shared" si="9"/>
        <v>0</v>
      </c>
      <c r="I7">
        <f t="shared" si="2"/>
        <v>0</v>
      </c>
      <c r="J7">
        <f t="shared" si="3"/>
        <v>0</v>
      </c>
      <c r="K7" t="str">
        <f>IFERROR(IF(一覧表!D14="","",一覧表!D14),"")</f>
        <v/>
      </c>
      <c r="L7" t="str">
        <f>IFERROR(IF(一覧表!E14="","",一覧表!E14),"")</f>
        <v/>
      </c>
      <c r="M7" t="str">
        <f>IFERROR(IF(一覧表!F14="","",一覧表!F14),"")</f>
        <v/>
      </c>
      <c r="N7" t="str">
        <f>IFERROR(IF(一覧表!G14="","",一覧表!G14),"")</f>
        <v/>
      </c>
      <c r="O7" t="str">
        <f>IFERROR(IF(一覧表!H14="","",一覧表!H14),"")</f>
        <v/>
      </c>
      <c r="P7" t="str">
        <f>IFERROR(IF(一覧表!I14="","",一覧表!I14),"")</f>
        <v/>
      </c>
      <c r="Q7" t="str">
        <f t="shared" si="10"/>
        <v/>
      </c>
      <c r="R7" t="str">
        <f>IFERROR(IF(一覧表!J14="","",一覧表!J14),"")</f>
        <v/>
      </c>
      <c r="S7" t="str">
        <f>IFERROR(IF(一覧表!K14="","",一覧表!K14),"")</f>
        <v/>
      </c>
      <c r="T7" t="str">
        <f>IFERROR(IF(一覧表!L14="","",一覧表!L14),"")</f>
        <v/>
      </c>
      <c r="U7" t="str">
        <f t="shared" si="11"/>
        <v/>
      </c>
      <c r="V7" t="str">
        <f>IFERROR(IF(一覧表!M14="","",一覧表!M14),"")</f>
        <v/>
      </c>
      <c r="W7" t="str">
        <f>IFERROR(IF(一覧表!N14="","",一覧表!N14),"")</f>
        <v/>
      </c>
      <c r="Y7" t="str">
        <f t="shared" si="12"/>
        <v/>
      </c>
      <c r="Z7" t="str">
        <f t="shared" si="4"/>
        <v>スペースなし</v>
      </c>
      <c r="AA7">
        <f t="shared" si="5"/>
        <v>0</v>
      </c>
      <c r="AB7" t="str">
        <f t="shared" si="13"/>
        <v/>
      </c>
      <c r="AC7" t="str">
        <f t="shared" si="6"/>
        <v/>
      </c>
      <c r="AD7" t="str">
        <f t="shared" si="14"/>
        <v/>
      </c>
    </row>
    <row r="8" spans="1:30" x14ac:dyDescent="0.15">
      <c r="A8">
        <v>6</v>
      </c>
      <c r="B8" t="str">
        <f>IFERROR(IF(一覧表!B15="","",一覧表!B15),"")</f>
        <v/>
      </c>
      <c r="C8" t="str">
        <f>IFERROR(IF(一覧表!C15="","",一覧表!C15),"")</f>
        <v/>
      </c>
      <c r="D8" t="str">
        <f t="shared" si="0"/>
        <v/>
      </c>
      <c r="E8" t="str">
        <f t="shared" si="1"/>
        <v/>
      </c>
      <c r="F8">
        <f t="shared" si="7"/>
        <v>0</v>
      </c>
      <c r="G8">
        <f t="shared" si="8"/>
        <v>0</v>
      </c>
      <c r="H8">
        <f t="shared" si="9"/>
        <v>0</v>
      </c>
      <c r="I8">
        <f t="shared" si="2"/>
        <v>0</v>
      </c>
      <c r="J8">
        <f t="shared" si="3"/>
        <v>0</v>
      </c>
      <c r="K8" t="str">
        <f>IFERROR(IF(一覧表!D15="","",一覧表!D15),"")</f>
        <v/>
      </c>
      <c r="L8" t="str">
        <f>IFERROR(IF(一覧表!E15="","",一覧表!E15),"")</f>
        <v/>
      </c>
      <c r="M8" t="str">
        <f>IFERROR(IF(一覧表!F15="","",一覧表!F15),"")</f>
        <v/>
      </c>
      <c r="N8" t="str">
        <f>IFERROR(IF(一覧表!G15="","",一覧表!G15),"")</f>
        <v/>
      </c>
      <c r="O8" t="str">
        <f>IFERROR(IF(一覧表!H15="","",一覧表!H15),"")</f>
        <v/>
      </c>
      <c r="P8" t="str">
        <f>IFERROR(IF(一覧表!I15="","",一覧表!I15),"")</f>
        <v/>
      </c>
      <c r="Q8" t="str">
        <f t="shared" si="10"/>
        <v/>
      </c>
      <c r="R8" t="str">
        <f>IFERROR(IF(一覧表!J15="","",一覧表!J15),"")</f>
        <v/>
      </c>
      <c r="S8" t="str">
        <f>IFERROR(IF(一覧表!K15="","",一覧表!K15),"")</f>
        <v/>
      </c>
      <c r="T8" t="str">
        <f>IFERROR(IF(一覧表!L15="","",一覧表!L15),"")</f>
        <v/>
      </c>
      <c r="U8" t="str">
        <f t="shared" si="11"/>
        <v/>
      </c>
      <c r="V8" t="str">
        <f>IFERROR(IF(一覧表!M15="","",一覧表!M15),"")</f>
        <v/>
      </c>
      <c r="W8" t="str">
        <f>IFERROR(IF(一覧表!N15="","",一覧表!N15),"")</f>
        <v/>
      </c>
      <c r="Y8" t="str">
        <f t="shared" si="12"/>
        <v/>
      </c>
      <c r="Z8" t="str">
        <f t="shared" si="4"/>
        <v>スペースなし</v>
      </c>
      <c r="AA8">
        <f t="shared" si="5"/>
        <v>0</v>
      </c>
      <c r="AB8" t="str">
        <f t="shared" si="13"/>
        <v/>
      </c>
      <c r="AC8" t="str">
        <f t="shared" si="6"/>
        <v/>
      </c>
      <c r="AD8" t="str">
        <f t="shared" si="14"/>
        <v/>
      </c>
    </row>
    <row r="9" spans="1:30" x14ac:dyDescent="0.15">
      <c r="A9">
        <v>7</v>
      </c>
      <c r="B9" t="str">
        <f>IFERROR(IF(一覧表!B16="","",一覧表!B16),"")</f>
        <v/>
      </c>
      <c r="C9" t="str">
        <f>IFERROR(IF(一覧表!C16="","",一覧表!C16),"")</f>
        <v/>
      </c>
      <c r="D9" t="str">
        <f t="shared" si="0"/>
        <v/>
      </c>
      <c r="E9" t="str">
        <f t="shared" si="1"/>
        <v/>
      </c>
      <c r="F9">
        <f t="shared" si="7"/>
        <v>0</v>
      </c>
      <c r="G9">
        <f t="shared" si="8"/>
        <v>0</v>
      </c>
      <c r="H9">
        <f t="shared" si="9"/>
        <v>0</v>
      </c>
      <c r="I9">
        <f t="shared" si="2"/>
        <v>0</v>
      </c>
      <c r="J9">
        <f t="shared" si="3"/>
        <v>0</v>
      </c>
      <c r="K9" t="str">
        <f>IFERROR(IF(一覧表!D16="","",一覧表!D16),"")</f>
        <v/>
      </c>
      <c r="L9" t="str">
        <f>IFERROR(IF(一覧表!E16="","",一覧表!E16),"")</f>
        <v/>
      </c>
      <c r="M9" t="str">
        <f>IFERROR(IF(一覧表!F16="","",一覧表!F16),"")</f>
        <v/>
      </c>
      <c r="N9" t="str">
        <f>IFERROR(IF(一覧表!G16="","",一覧表!G16),"")</f>
        <v/>
      </c>
      <c r="O9" t="str">
        <f>IFERROR(IF(一覧表!H16="","",一覧表!H16),"")</f>
        <v/>
      </c>
      <c r="P9" t="str">
        <f>IFERROR(IF(一覧表!I16="","",一覧表!I16),"")</f>
        <v/>
      </c>
      <c r="Q9" t="str">
        <f t="shared" si="10"/>
        <v/>
      </c>
      <c r="R9" t="str">
        <f>IFERROR(IF(一覧表!J16="","",一覧表!J16),"")</f>
        <v/>
      </c>
      <c r="S9" t="str">
        <f>IFERROR(IF(一覧表!K16="","",一覧表!K16),"")</f>
        <v/>
      </c>
      <c r="T9" t="str">
        <f>IFERROR(IF(一覧表!L16="","",一覧表!L16),"")</f>
        <v/>
      </c>
      <c r="U9" t="str">
        <f t="shared" si="11"/>
        <v/>
      </c>
      <c r="V9" t="str">
        <f>IFERROR(IF(一覧表!M16="","",一覧表!M16),"")</f>
        <v/>
      </c>
      <c r="W9" t="str">
        <f>IFERROR(IF(一覧表!N16="","",一覧表!N16),"")</f>
        <v/>
      </c>
      <c r="Y9" t="str">
        <f t="shared" si="12"/>
        <v/>
      </c>
      <c r="Z9" t="str">
        <f t="shared" si="4"/>
        <v>スペースなし</v>
      </c>
      <c r="AA9">
        <f t="shared" si="5"/>
        <v>0</v>
      </c>
      <c r="AB9" t="str">
        <f t="shared" si="13"/>
        <v/>
      </c>
      <c r="AC9" t="str">
        <f t="shared" si="6"/>
        <v/>
      </c>
      <c r="AD9" t="str">
        <f t="shared" si="14"/>
        <v/>
      </c>
    </row>
    <row r="10" spans="1:30" x14ac:dyDescent="0.15">
      <c r="A10">
        <v>8</v>
      </c>
      <c r="B10" t="str">
        <f>IFERROR(IF(一覧表!B17="","",一覧表!B17),"")</f>
        <v/>
      </c>
      <c r="C10" t="str">
        <f>IFERROR(IF(一覧表!C17="","",一覧表!C17),"")</f>
        <v/>
      </c>
      <c r="D10" t="str">
        <f t="shared" si="0"/>
        <v/>
      </c>
      <c r="E10" t="str">
        <f t="shared" si="1"/>
        <v/>
      </c>
      <c r="F10">
        <f t="shared" si="7"/>
        <v>0</v>
      </c>
      <c r="G10">
        <f t="shared" si="8"/>
        <v>0</v>
      </c>
      <c r="H10">
        <f t="shared" si="9"/>
        <v>0</v>
      </c>
      <c r="I10">
        <f t="shared" si="2"/>
        <v>0</v>
      </c>
      <c r="J10">
        <f t="shared" si="3"/>
        <v>0</v>
      </c>
      <c r="K10" t="str">
        <f>IFERROR(IF(一覧表!D17="","",一覧表!D17),"")</f>
        <v/>
      </c>
      <c r="L10" t="str">
        <f>IFERROR(IF(一覧表!E17="","",一覧表!E17),"")</f>
        <v/>
      </c>
      <c r="M10" t="str">
        <f>IFERROR(IF(一覧表!F17="","",一覧表!F17),"")</f>
        <v/>
      </c>
      <c r="N10" t="str">
        <f>IFERROR(IF(一覧表!G17="","",一覧表!G17),"")</f>
        <v/>
      </c>
      <c r="O10" t="str">
        <f>IFERROR(IF(一覧表!H17="","",一覧表!H17),"")</f>
        <v/>
      </c>
      <c r="P10" t="str">
        <f>IFERROR(IF(一覧表!I17="","",一覧表!I17),"")</f>
        <v/>
      </c>
      <c r="Q10" t="str">
        <f t="shared" si="10"/>
        <v/>
      </c>
      <c r="R10" t="str">
        <f>IFERROR(IF(一覧表!J17="","",一覧表!J17),"")</f>
        <v/>
      </c>
      <c r="S10" t="str">
        <f>IFERROR(IF(一覧表!K17="","",一覧表!K17),"")</f>
        <v/>
      </c>
      <c r="T10" t="str">
        <f>IFERROR(IF(一覧表!L17="","",一覧表!L17),"")</f>
        <v/>
      </c>
      <c r="U10" t="str">
        <f t="shared" si="11"/>
        <v/>
      </c>
      <c r="V10" t="str">
        <f>IFERROR(IF(一覧表!M17="","",一覧表!M17),"")</f>
        <v/>
      </c>
      <c r="W10" t="str">
        <f>IFERROR(IF(一覧表!N17="","",一覧表!N17),"")</f>
        <v/>
      </c>
      <c r="Y10" t="str">
        <f t="shared" si="12"/>
        <v/>
      </c>
      <c r="Z10" t="str">
        <f t="shared" si="4"/>
        <v>スペースなし</v>
      </c>
      <c r="AA10">
        <f t="shared" si="5"/>
        <v>0</v>
      </c>
      <c r="AB10" t="str">
        <f t="shared" si="13"/>
        <v/>
      </c>
      <c r="AC10" t="str">
        <f t="shared" si="6"/>
        <v/>
      </c>
      <c r="AD10" t="str">
        <f t="shared" si="14"/>
        <v/>
      </c>
    </row>
    <row r="11" spans="1:30" x14ac:dyDescent="0.15">
      <c r="A11">
        <v>9</v>
      </c>
      <c r="B11" t="str">
        <f>IFERROR(IF(一覧表!B18="","",一覧表!B18),"")</f>
        <v/>
      </c>
      <c r="C11" t="str">
        <f>IFERROR(IF(一覧表!C18="","",一覧表!C18),"")</f>
        <v/>
      </c>
      <c r="D11" t="str">
        <f t="shared" si="0"/>
        <v/>
      </c>
      <c r="E11" t="str">
        <f t="shared" si="1"/>
        <v/>
      </c>
      <c r="F11">
        <f t="shared" si="7"/>
        <v>0</v>
      </c>
      <c r="G11">
        <f t="shared" si="8"/>
        <v>0</v>
      </c>
      <c r="H11">
        <f t="shared" si="9"/>
        <v>0</v>
      </c>
      <c r="I11">
        <f t="shared" si="2"/>
        <v>0</v>
      </c>
      <c r="J11">
        <f t="shared" si="3"/>
        <v>0</v>
      </c>
      <c r="K11" t="str">
        <f>IFERROR(IF(一覧表!D18="","",一覧表!D18),"")</f>
        <v/>
      </c>
      <c r="L11" t="str">
        <f>IFERROR(IF(一覧表!E18="","",一覧表!E18),"")</f>
        <v/>
      </c>
      <c r="M11" t="str">
        <f>IFERROR(IF(一覧表!F18="","",一覧表!F18),"")</f>
        <v/>
      </c>
      <c r="N11" t="str">
        <f>IFERROR(IF(一覧表!G18="","",一覧表!G18),"")</f>
        <v/>
      </c>
      <c r="O11" t="str">
        <f>IFERROR(IF(一覧表!H18="","",一覧表!H18),"")</f>
        <v/>
      </c>
      <c r="P11" t="str">
        <f>IFERROR(IF(一覧表!I18="","",一覧表!I18),"")</f>
        <v/>
      </c>
      <c r="Q11" t="str">
        <f t="shared" si="10"/>
        <v/>
      </c>
      <c r="R11" t="str">
        <f>IFERROR(IF(一覧表!J18="","",一覧表!J18),"")</f>
        <v/>
      </c>
      <c r="S11" t="str">
        <f>IFERROR(IF(一覧表!K18="","",一覧表!K18),"")</f>
        <v/>
      </c>
      <c r="T11" t="str">
        <f>IFERROR(IF(一覧表!L18="","",一覧表!L18),"")</f>
        <v/>
      </c>
      <c r="U11" t="str">
        <f t="shared" si="11"/>
        <v/>
      </c>
      <c r="V11" t="str">
        <f>IFERROR(IF(一覧表!M18="","",一覧表!M18),"")</f>
        <v/>
      </c>
      <c r="W11" t="str">
        <f>IFERROR(IF(一覧表!N18="","",一覧表!N18),"")</f>
        <v/>
      </c>
      <c r="Y11" t="str">
        <f t="shared" si="12"/>
        <v/>
      </c>
      <c r="Z11" t="str">
        <f t="shared" si="4"/>
        <v>スペースなし</v>
      </c>
      <c r="AA11">
        <f t="shared" si="5"/>
        <v>0</v>
      </c>
      <c r="AB11" t="str">
        <f t="shared" si="13"/>
        <v/>
      </c>
      <c r="AC11" t="str">
        <f t="shared" si="6"/>
        <v/>
      </c>
      <c r="AD11" t="str">
        <f t="shared" si="14"/>
        <v/>
      </c>
    </row>
    <row r="12" spans="1:30" x14ac:dyDescent="0.15">
      <c r="A12">
        <v>10</v>
      </c>
      <c r="B12" t="str">
        <f>IFERROR(IF(一覧表!B19="","",一覧表!B19),"")</f>
        <v/>
      </c>
      <c r="C12" t="str">
        <f>IFERROR(IF(一覧表!C19="","",一覧表!C19),"")</f>
        <v/>
      </c>
      <c r="D12" t="str">
        <f t="shared" si="0"/>
        <v/>
      </c>
      <c r="E12" t="str">
        <f t="shared" si="1"/>
        <v/>
      </c>
      <c r="F12">
        <f t="shared" si="7"/>
        <v>0</v>
      </c>
      <c r="G12">
        <f t="shared" si="8"/>
        <v>0</v>
      </c>
      <c r="H12">
        <f t="shared" si="9"/>
        <v>0</v>
      </c>
      <c r="I12">
        <f t="shared" si="2"/>
        <v>0</v>
      </c>
      <c r="J12">
        <f t="shared" si="3"/>
        <v>0</v>
      </c>
      <c r="K12" t="str">
        <f>IFERROR(IF(一覧表!D19="","",一覧表!D19),"")</f>
        <v/>
      </c>
      <c r="L12" t="str">
        <f>IFERROR(IF(一覧表!E19="","",一覧表!E19),"")</f>
        <v/>
      </c>
      <c r="M12" t="str">
        <f>IFERROR(IF(一覧表!F19="","",一覧表!F19),"")</f>
        <v/>
      </c>
      <c r="N12" t="str">
        <f>IFERROR(IF(一覧表!G19="","",一覧表!G19),"")</f>
        <v/>
      </c>
      <c r="O12" t="str">
        <f>IFERROR(IF(一覧表!H19="","",一覧表!H19),"")</f>
        <v/>
      </c>
      <c r="P12" t="str">
        <f>IFERROR(IF(一覧表!I19="","",一覧表!I19),"")</f>
        <v/>
      </c>
      <c r="Q12" t="str">
        <f t="shared" si="10"/>
        <v/>
      </c>
      <c r="R12" t="str">
        <f>IFERROR(IF(一覧表!J19="","",一覧表!J19),"")</f>
        <v/>
      </c>
      <c r="S12" t="str">
        <f>IFERROR(IF(一覧表!K19="","",一覧表!K19),"")</f>
        <v/>
      </c>
      <c r="T12" t="str">
        <f>IFERROR(IF(一覧表!L19="","",一覧表!L19),"")</f>
        <v/>
      </c>
      <c r="U12" t="str">
        <f t="shared" si="11"/>
        <v/>
      </c>
      <c r="V12" t="str">
        <f>IFERROR(IF(一覧表!M19="","",一覧表!M19),"")</f>
        <v/>
      </c>
      <c r="W12" t="str">
        <f>IFERROR(IF(一覧表!N19="","",一覧表!N19),"")</f>
        <v/>
      </c>
      <c r="Y12" t="str">
        <f t="shared" si="12"/>
        <v/>
      </c>
      <c r="Z12" t="str">
        <f t="shared" si="4"/>
        <v>スペースなし</v>
      </c>
      <c r="AA12">
        <f t="shared" si="5"/>
        <v>0</v>
      </c>
      <c r="AB12" t="str">
        <f t="shared" si="13"/>
        <v/>
      </c>
      <c r="AC12" t="str">
        <f t="shared" si="6"/>
        <v/>
      </c>
      <c r="AD12" t="str">
        <f t="shared" si="14"/>
        <v/>
      </c>
    </row>
    <row r="13" spans="1:30" x14ac:dyDescent="0.15">
      <c r="A13">
        <v>11</v>
      </c>
      <c r="B13" t="str">
        <f>IFERROR(IF(一覧表!B20="","",一覧表!B20),"")</f>
        <v/>
      </c>
      <c r="C13" t="str">
        <f>IFERROR(IF(一覧表!C20="","",一覧表!C20),"")</f>
        <v/>
      </c>
      <c r="D13" t="str">
        <f t="shared" si="0"/>
        <v/>
      </c>
      <c r="E13" t="str">
        <f t="shared" si="1"/>
        <v/>
      </c>
      <c r="F13">
        <f t="shared" si="7"/>
        <v>0</v>
      </c>
      <c r="G13">
        <f t="shared" si="8"/>
        <v>0</v>
      </c>
      <c r="H13">
        <f t="shared" si="9"/>
        <v>0</v>
      </c>
      <c r="I13">
        <f t="shared" si="2"/>
        <v>0</v>
      </c>
      <c r="J13">
        <f t="shared" si="3"/>
        <v>0</v>
      </c>
      <c r="K13" t="str">
        <f>IFERROR(IF(一覧表!D20="","",一覧表!D20),"")</f>
        <v/>
      </c>
      <c r="L13" t="str">
        <f>IFERROR(IF(一覧表!E20="","",一覧表!E20),"")</f>
        <v/>
      </c>
      <c r="M13" t="str">
        <f>IFERROR(IF(一覧表!F20="","",一覧表!F20),"")</f>
        <v/>
      </c>
      <c r="N13" t="str">
        <f>IFERROR(IF(一覧表!G20="","",一覧表!G20),"")</f>
        <v/>
      </c>
      <c r="O13" t="str">
        <f>IFERROR(IF(一覧表!H20="","",一覧表!H20),"")</f>
        <v/>
      </c>
      <c r="P13" t="str">
        <f>IFERROR(IF(一覧表!I20="","",一覧表!I20),"")</f>
        <v/>
      </c>
      <c r="Q13" t="str">
        <f t="shared" si="10"/>
        <v/>
      </c>
      <c r="R13" t="str">
        <f>IFERROR(IF(一覧表!J20="","",一覧表!J20),"")</f>
        <v/>
      </c>
      <c r="S13" t="str">
        <f>IFERROR(IF(一覧表!K20="","",一覧表!K20),"")</f>
        <v/>
      </c>
      <c r="T13" t="str">
        <f>IFERROR(IF(一覧表!L20="","",一覧表!L20),"")</f>
        <v/>
      </c>
      <c r="U13" t="str">
        <f t="shared" si="11"/>
        <v/>
      </c>
      <c r="V13" t="str">
        <f>IFERROR(IF(一覧表!M20="","",一覧表!M20),"")</f>
        <v/>
      </c>
      <c r="W13" t="str">
        <f>IFERROR(IF(一覧表!N20="","",一覧表!N20),"")</f>
        <v/>
      </c>
      <c r="Y13" t="str">
        <f t="shared" si="12"/>
        <v/>
      </c>
      <c r="Z13" t="str">
        <f t="shared" si="4"/>
        <v>スペースなし</v>
      </c>
      <c r="AA13">
        <f t="shared" si="5"/>
        <v>0</v>
      </c>
      <c r="AB13" t="str">
        <f t="shared" si="13"/>
        <v/>
      </c>
      <c r="AC13" t="str">
        <f t="shared" si="6"/>
        <v/>
      </c>
      <c r="AD13" t="str">
        <f t="shared" si="14"/>
        <v/>
      </c>
    </row>
    <row r="14" spans="1:30" x14ac:dyDescent="0.15">
      <c r="A14">
        <v>12</v>
      </c>
      <c r="B14" t="str">
        <f>IFERROR(IF(一覧表!B21="","",一覧表!B21),"")</f>
        <v/>
      </c>
      <c r="C14" t="str">
        <f>IFERROR(IF(一覧表!C21="","",一覧表!C21),"")</f>
        <v/>
      </c>
      <c r="D14" t="str">
        <f t="shared" si="0"/>
        <v/>
      </c>
      <c r="E14" t="str">
        <f t="shared" si="1"/>
        <v/>
      </c>
      <c r="F14">
        <f t="shared" si="7"/>
        <v>0</v>
      </c>
      <c r="G14">
        <f t="shared" si="8"/>
        <v>0</v>
      </c>
      <c r="H14">
        <f t="shared" si="9"/>
        <v>0</v>
      </c>
      <c r="I14">
        <f t="shared" si="2"/>
        <v>0</v>
      </c>
      <c r="J14">
        <f t="shared" si="3"/>
        <v>0</v>
      </c>
      <c r="K14" t="str">
        <f>IFERROR(IF(一覧表!D21="","",一覧表!D21),"")</f>
        <v/>
      </c>
      <c r="L14" t="str">
        <f>IFERROR(IF(一覧表!E21="","",一覧表!E21),"")</f>
        <v/>
      </c>
      <c r="M14" t="str">
        <f>IFERROR(IF(一覧表!F21="","",一覧表!F21),"")</f>
        <v/>
      </c>
      <c r="N14" t="str">
        <f>IFERROR(IF(一覧表!G21="","",一覧表!G21),"")</f>
        <v/>
      </c>
      <c r="O14" t="str">
        <f>IFERROR(IF(一覧表!H21="","",一覧表!H21),"")</f>
        <v/>
      </c>
      <c r="P14" t="str">
        <f>IFERROR(IF(一覧表!I21="","",一覧表!I21),"")</f>
        <v/>
      </c>
      <c r="Q14" t="str">
        <f t="shared" si="10"/>
        <v/>
      </c>
      <c r="R14" t="str">
        <f>IFERROR(IF(一覧表!J21="","",一覧表!J21),"")</f>
        <v/>
      </c>
      <c r="S14" t="str">
        <f>IFERROR(IF(一覧表!K21="","",一覧表!K21),"")</f>
        <v/>
      </c>
      <c r="T14" t="str">
        <f>IFERROR(IF(一覧表!L21="","",一覧表!L21),"")</f>
        <v/>
      </c>
      <c r="U14" t="str">
        <f t="shared" si="11"/>
        <v/>
      </c>
      <c r="V14" t="str">
        <f>IFERROR(IF(一覧表!M21="","",一覧表!M21),"")</f>
        <v/>
      </c>
      <c r="W14" t="str">
        <f>IFERROR(IF(一覧表!N21="","",一覧表!N21),"")</f>
        <v/>
      </c>
      <c r="Y14" t="str">
        <f t="shared" si="12"/>
        <v/>
      </c>
      <c r="Z14" t="str">
        <f t="shared" si="4"/>
        <v>スペースなし</v>
      </c>
      <c r="AA14">
        <f t="shared" si="5"/>
        <v>0</v>
      </c>
      <c r="AB14" t="str">
        <f t="shared" si="13"/>
        <v/>
      </c>
      <c r="AC14" t="str">
        <f t="shared" si="6"/>
        <v/>
      </c>
      <c r="AD14" t="str">
        <f t="shared" si="14"/>
        <v/>
      </c>
    </row>
    <row r="15" spans="1:30" x14ac:dyDescent="0.15">
      <c r="A15">
        <v>13</v>
      </c>
      <c r="B15" t="str">
        <f>IFERROR(IF(一覧表!B22="","",一覧表!B22),"")</f>
        <v/>
      </c>
      <c r="C15" t="str">
        <f>IFERROR(IF(一覧表!C22="","",一覧表!C22),"")</f>
        <v/>
      </c>
      <c r="D15" t="str">
        <f t="shared" si="0"/>
        <v/>
      </c>
      <c r="E15" t="str">
        <f t="shared" si="1"/>
        <v/>
      </c>
      <c r="F15">
        <f t="shared" si="7"/>
        <v>0</v>
      </c>
      <c r="G15">
        <f t="shared" si="8"/>
        <v>0</v>
      </c>
      <c r="H15">
        <f t="shared" si="9"/>
        <v>0</v>
      </c>
      <c r="I15">
        <f t="shared" si="2"/>
        <v>0</v>
      </c>
      <c r="J15">
        <f t="shared" si="3"/>
        <v>0</v>
      </c>
      <c r="K15" t="str">
        <f>IFERROR(IF(一覧表!D22="","",一覧表!D22),"")</f>
        <v/>
      </c>
      <c r="L15" t="str">
        <f>IFERROR(IF(一覧表!E22="","",一覧表!E22),"")</f>
        <v/>
      </c>
      <c r="M15" t="str">
        <f>IFERROR(IF(一覧表!F22="","",一覧表!F22),"")</f>
        <v/>
      </c>
      <c r="N15" t="str">
        <f>IFERROR(IF(一覧表!G22="","",一覧表!G22),"")</f>
        <v/>
      </c>
      <c r="O15" t="str">
        <f>IFERROR(IF(一覧表!H22="","",一覧表!H22),"")</f>
        <v/>
      </c>
      <c r="P15" t="str">
        <f>IFERROR(IF(一覧表!I22="","",一覧表!I22),"")</f>
        <v/>
      </c>
      <c r="Q15" t="str">
        <f t="shared" si="10"/>
        <v/>
      </c>
      <c r="R15" t="str">
        <f>IFERROR(IF(一覧表!J22="","",一覧表!J22),"")</f>
        <v/>
      </c>
      <c r="S15" t="str">
        <f>IFERROR(IF(一覧表!K22="","",一覧表!K22),"")</f>
        <v/>
      </c>
      <c r="T15" t="str">
        <f>IFERROR(IF(一覧表!L22="","",一覧表!L22),"")</f>
        <v/>
      </c>
      <c r="U15" t="str">
        <f t="shared" si="11"/>
        <v/>
      </c>
      <c r="V15" t="str">
        <f>IFERROR(IF(一覧表!M22="","",一覧表!M22),"")</f>
        <v/>
      </c>
      <c r="W15" t="str">
        <f>IFERROR(IF(一覧表!N22="","",一覧表!N22),"")</f>
        <v/>
      </c>
      <c r="Y15" t="str">
        <f t="shared" si="12"/>
        <v/>
      </c>
      <c r="Z15" t="str">
        <f t="shared" si="4"/>
        <v>スペースなし</v>
      </c>
      <c r="AA15">
        <f t="shared" si="5"/>
        <v>0</v>
      </c>
      <c r="AB15" t="str">
        <f t="shared" si="13"/>
        <v/>
      </c>
      <c r="AC15" t="str">
        <f t="shared" si="6"/>
        <v/>
      </c>
      <c r="AD15" t="str">
        <f t="shared" si="14"/>
        <v/>
      </c>
    </row>
    <row r="16" spans="1:30" x14ac:dyDescent="0.15">
      <c r="A16">
        <v>14</v>
      </c>
      <c r="B16" t="str">
        <f>IFERROR(IF(一覧表!B23="","",一覧表!B23),"")</f>
        <v/>
      </c>
      <c r="C16" t="str">
        <f>IFERROR(IF(一覧表!C23="","",一覧表!C23),"")</f>
        <v/>
      </c>
      <c r="D16" t="str">
        <f t="shared" si="0"/>
        <v/>
      </c>
      <c r="E16" t="str">
        <f t="shared" si="1"/>
        <v/>
      </c>
      <c r="F16">
        <f t="shared" si="7"/>
        <v>0</v>
      </c>
      <c r="G16">
        <f t="shared" si="8"/>
        <v>0</v>
      </c>
      <c r="H16">
        <f t="shared" si="9"/>
        <v>0</v>
      </c>
      <c r="I16">
        <f t="shared" si="2"/>
        <v>0</v>
      </c>
      <c r="J16">
        <f t="shared" si="3"/>
        <v>0</v>
      </c>
      <c r="K16" t="str">
        <f>IFERROR(IF(一覧表!D23="","",一覧表!D23),"")</f>
        <v/>
      </c>
      <c r="L16" t="str">
        <f>IFERROR(IF(一覧表!E23="","",一覧表!E23),"")</f>
        <v/>
      </c>
      <c r="M16" t="str">
        <f>IFERROR(IF(一覧表!F23="","",一覧表!F23),"")</f>
        <v/>
      </c>
      <c r="N16" t="str">
        <f>IFERROR(IF(一覧表!G23="","",一覧表!G23),"")</f>
        <v/>
      </c>
      <c r="O16" t="str">
        <f>IFERROR(IF(一覧表!H23="","",一覧表!H23),"")</f>
        <v/>
      </c>
      <c r="P16" t="str">
        <f>IFERROR(IF(一覧表!I23="","",一覧表!I23),"")</f>
        <v/>
      </c>
      <c r="Q16" t="str">
        <f t="shared" si="10"/>
        <v/>
      </c>
      <c r="R16" t="str">
        <f>IFERROR(IF(一覧表!J23="","",一覧表!J23),"")</f>
        <v/>
      </c>
      <c r="S16" t="str">
        <f>IFERROR(IF(一覧表!K23="","",一覧表!K23),"")</f>
        <v/>
      </c>
      <c r="T16" t="str">
        <f>IFERROR(IF(一覧表!L23="","",一覧表!L23),"")</f>
        <v/>
      </c>
      <c r="U16" t="str">
        <f t="shared" si="11"/>
        <v/>
      </c>
      <c r="V16" t="str">
        <f>IFERROR(IF(一覧表!M23="","",一覧表!M23),"")</f>
        <v/>
      </c>
      <c r="W16" t="str">
        <f>IFERROR(IF(一覧表!N23="","",一覧表!N23),"")</f>
        <v/>
      </c>
      <c r="Y16" t="str">
        <f t="shared" si="12"/>
        <v/>
      </c>
      <c r="Z16" t="str">
        <f t="shared" si="4"/>
        <v>スペースなし</v>
      </c>
      <c r="AA16">
        <f t="shared" si="5"/>
        <v>0</v>
      </c>
      <c r="AB16" t="str">
        <f t="shared" si="13"/>
        <v/>
      </c>
      <c r="AC16" t="str">
        <f t="shared" si="6"/>
        <v/>
      </c>
      <c r="AD16" t="str">
        <f t="shared" si="14"/>
        <v/>
      </c>
    </row>
    <row r="17" spans="1:30" x14ac:dyDescent="0.15">
      <c r="A17">
        <v>15</v>
      </c>
      <c r="B17" t="str">
        <f>IFERROR(IF(一覧表!B24="","",一覧表!B24),"")</f>
        <v/>
      </c>
      <c r="C17" t="str">
        <f>IFERROR(IF(一覧表!C24="","",一覧表!C24),"")</f>
        <v/>
      </c>
      <c r="D17" t="str">
        <f t="shared" ref="D17:D43" si="15">IFERROR(LEFT(C17,FIND("　",C17)-1),"")</f>
        <v/>
      </c>
      <c r="E17" t="str">
        <f t="shared" ref="E17:E43" si="16">IF(C17="","",IFERROR(RIGHT(C17,LEN(C17)-FIND("★",SUBSTITUTE(C17,"　","★",LEN(C17)-LEN(SUBSTITUTE(C17,"　",""))))),"スペースなし"))</f>
        <v/>
      </c>
      <c r="F17">
        <f t="shared" si="7"/>
        <v>0</v>
      </c>
      <c r="G17">
        <f t="shared" si="8"/>
        <v>0</v>
      </c>
      <c r="H17">
        <f t="shared" si="9"/>
        <v>0</v>
      </c>
      <c r="I17">
        <f t="shared" si="2"/>
        <v>0</v>
      </c>
      <c r="J17">
        <f t="shared" si="3"/>
        <v>0</v>
      </c>
      <c r="K17" t="str">
        <f>IFERROR(IF(一覧表!D24="","",一覧表!D24),"")</f>
        <v/>
      </c>
      <c r="L17" t="str">
        <f>IFERROR(IF(一覧表!E24="","",一覧表!E24),"")</f>
        <v/>
      </c>
      <c r="M17" t="str">
        <f>IFERROR(IF(一覧表!F24="","",一覧表!F24),"")</f>
        <v/>
      </c>
      <c r="N17" t="str">
        <f>IFERROR(IF(一覧表!G24="","",一覧表!G24),"")</f>
        <v/>
      </c>
      <c r="O17" t="str">
        <f>IFERROR(IF(一覧表!H24="","",一覧表!H24),"")</f>
        <v/>
      </c>
      <c r="P17" t="str">
        <f>IFERROR(IF(一覧表!I24="","",一覧表!I24),"")</f>
        <v/>
      </c>
      <c r="Q17" t="str">
        <f t="shared" si="10"/>
        <v/>
      </c>
      <c r="R17" t="str">
        <f>IFERROR(IF(一覧表!J24="","",一覧表!J24),"")</f>
        <v/>
      </c>
      <c r="S17" t="str">
        <f>IFERROR(IF(一覧表!K24="","",一覧表!K24),"")</f>
        <v/>
      </c>
      <c r="T17" t="str">
        <f>IFERROR(IF(一覧表!L24="","",一覧表!L24),"")</f>
        <v/>
      </c>
      <c r="U17" t="str">
        <f t="shared" si="11"/>
        <v/>
      </c>
      <c r="V17" t="str">
        <f>IFERROR(IF(一覧表!M24="","",一覧表!M24),"")</f>
        <v/>
      </c>
      <c r="W17" t="str">
        <f>IFERROR(IF(一覧表!N24="","",一覧表!N24),"")</f>
        <v/>
      </c>
      <c r="Y17" t="str">
        <f t="shared" si="12"/>
        <v/>
      </c>
      <c r="Z17" t="str">
        <f t="shared" si="4"/>
        <v>スペースなし</v>
      </c>
      <c r="AA17">
        <f t="shared" si="5"/>
        <v>0</v>
      </c>
      <c r="AB17" t="str">
        <f t="shared" si="13"/>
        <v/>
      </c>
      <c r="AC17" t="str">
        <f t="shared" si="6"/>
        <v/>
      </c>
      <c r="AD17" t="str">
        <f t="shared" si="14"/>
        <v/>
      </c>
    </row>
    <row r="18" spans="1:30" x14ac:dyDescent="0.15">
      <c r="A18">
        <v>16</v>
      </c>
      <c r="B18" t="str">
        <f>IFERROR(IF(一覧表!B25="","",一覧表!B25),"")</f>
        <v/>
      </c>
      <c r="C18" t="str">
        <f>IFERROR(IF(一覧表!C25="","",一覧表!C25),"")</f>
        <v/>
      </c>
      <c r="D18" t="str">
        <f t="shared" si="15"/>
        <v/>
      </c>
      <c r="E18" t="str">
        <f t="shared" si="16"/>
        <v/>
      </c>
      <c r="F18">
        <f t="shared" si="7"/>
        <v>0</v>
      </c>
      <c r="G18">
        <f t="shared" si="8"/>
        <v>0</v>
      </c>
      <c r="H18">
        <f t="shared" si="9"/>
        <v>0</v>
      </c>
      <c r="I18">
        <f t="shared" si="2"/>
        <v>0</v>
      </c>
      <c r="J18">
        <f t="shared" si="3"/>
        <v>0</v>
      </c>
      <c r="K18" t="str">
        <f>IFERROR(IF(一覧表!D25="","",一覧表!D25),"")</f>
        <v/>
      </c>
      <c r="L18" t="str">
        <f>IFERROR(IF(一覧表!E25="","",一覧表!E25),"")</f>
        <v/>
      </c>
      <c r="M18" t="str">
        <f>IFERROR(IF(一覧表!F25="","",一覧表!F25),"")</f>
        <v/>
      </c>
      <c r="N18" t="str">
        <f>IFERROR(IF(一覧表!G25="","",一覧表!G25),"")</f>
        <v/>
      </c>
      <c r="O18" t="str">
        <f>IFERROR(IF(一覧表!H25="","",一覧表!H25),"")</f>
        <v/>
      </c>
      <c r="P18" t="str">
        <f>IFERROR(IF(一覧表!I25="","",一覧表!I25),"")</f>
        <v/>
      </c>
      <c r="Q18" t="str">
        <f t="shared" si="10"/>
        <v/>
      </c>
      <c r="R18" t="str">
        <f>IFERROR(IF(一覧表!J25="","",一覧表!J25),"")</f>
        <v/>
      </c>
      <c r="S18" t="str">
        <f>IFERROR(IF(一覧表!K25="","",一覧表!K25),"")</f>
        <v/>
      </c>
      <c r="T18" t="str">
        <f>IFERROR(IF(一覧表!L25="","",一覧表!L25),"")</f>
        <v/>
      </c>
      <c r="U18" t="str">
        <f t="shared" si="11"/>
        <v/>
      </c>
      <c r="V18" t="str">
        <f>IFERROR(IF(一覧表!M25="","",一覧表!M25),"")</f>
        <v/>
      </c>
      <c r="W18" t="str">
        <f>IFERROR(IF(一覧表!N25="","",一覧表!N25),"")</f>
        <v/>
      </c>
      <c r="Y18" t="str">
        <f t="shared" si="12"/>
        <v/>
      </c>
      <c r="Z18" t="str">
        <f t="shared" si="4"/>
        <v>スペースなし</v>
      </c>
      <c r="AA18">
        <f t="shared" si="5"/>
        <v>0</v>
      </c>
      <c r="AB18" t="str">
        <f t="shared" si="13"/>
        <v/>
      </c>
      <c r="AC18" t="str">
        <f t="shared" si="6"/>
        <v/>
      </c>
      <c r="AD18" t="str">
        <f t="shared" si="14"/>
        <v/>
      </c>
    </row>
    <row r="19" spans="1:30" x14ac:dyDescent="0.15">
      <c r="A19">
        <v>17</v>
      </c>
      <c r="B19" t="str">
        <f>IFERROR(IF(一覧表!B26="","",一覧表!B26),"")</f>
        <v/>
      </c>
      <c r="C19" t="str">
        <f>IFERROR(IF(一覧表!C26="","",一覧表!C26),"")</f>
        <v/>
      </c>
      <c r="D19" t="str">
        <f t="shared" si="15"/>
        <v/>
      </c>
      <c r="E19" t="str">
        <f t="shared" si="16"/>
        <v/>
      </c>
      <c r="F19">
        <f t="shared" si="7"/>
        <v>0</v>
      </c>
      <c r="G19">
        <f t="shared" si="8"/>
        <v>0</v>
      </c>
      <c r="H19">
        <f t="shared" si="9"/>
        <v>0</v>
      </c>
      <c r="I19">
        <f t="shared" si="2"/>
        <v>0</v>
      </c>
      <c r="J19">
        <f t="shared" si="3"/>
        <v>0</v>
      </c>
      <c r="K19" t="str">
        <f>IFERROR(IF(一覧表!D26="","",一覧表!D26),"")</f>
        <v/>
      </c>
      <c r="L19" t="str">
        <f>IFERROR(IF(一覧表!E26="","",一覧表!E26),"")</f>
        <v/>
      </c>
      <c r="M19" t="str">
        <f>IFERROR(IF(一覧表!F26="","",一覧表!F26),"")</f>
        <v/>
      </c>
      <c r="N19" t="str">
        <f>IFERROR(IF(一覧表!G26="","",一覧表!G26),"")</f>
        <v/>
      </c>
      <c r="O19" t="str">
        <f>IFERROR(IF(一覧表!H26="","",一覧表!H26),"")</f>
        <v/>
      </c>
      <c r="P19" t="str">
        <f>IFERROR(IF(一覧表!I26="","",一覧表!I26),"")</f>
        <v/>
      </c>
      <c r="Q19" t="str">
        <f t="shared" si="10"/>
        <v/>
      </c>
      <c r="R19" t="str">
        <f>IFERROR(IF(一覧表!J26="","",一覧表!J26),"")</f>
        <v/>
      </c>
      <c r="S19" t="str">
        <f>IFERROR(IF(一覧表!K26="","",一覧表!K26),"")</f>
        <v/>
      </c>
      <c r="T19" t="str">
        <f>IFERROR(IF(一覧表!L26="","",一覧表!L26),"")</f>
        <v/>
      </c>
      <c r="U19" t="str">
        <f t="shared" si="11"/>
        <v/>
      </c>
      <c r="V19" t="str">
        <f>IFERROR(IF(一覧表!M26="","",一覧表!M26),"")</f>
        <v/>
      </c>
      <c r="W19" t="str">
        <f>IFERROR(IF(一覧表!N26="","",一覧表!N26),"")</f>
        <v/>
      </c>
      <c r="Y19" t="str">
        <f t="shared" si="12"/>
        <v/>
      </c>
      <c r="Z19" t="str">
        <f t="shared" si="4"/>
        <v>スペースなし</v>
      </c>
      <c r="AA19">
        <f t="shared" si="5"/>
        <v>0</v>
      </c>
      <c r="AB19" t="str">
        <f t="shared" si="13"/>
        <v/>
      </c>
      <c r="AC19" t="str">
        <f t="shared" si="6"/>
        <v/>
      </c>
      <c r="AD19" t="str">
        <f t="shared" si="14"/>
        <v/>
      </c>
    </row>
    <row r="20" spans="1:30" x14ac:dyDescent="0.15">
      <c r="A20">
        <v>18</v>
      </c>
      <c r="B20" t="str">
        <f>IFERROR(IF(一覧表!B27="","",一覧表!B27),"")</f>
        <v/>
      </c>
      <c r="C20" t="str">
        <f>IFERROR(IF(一覧表!C27="","",一覧表!C27),"")</f>
        <v/>
      </c>
      <c r="D20" t="str">
        <f t="shared" si="15"/>
        <v/>
      </c>
      <c r="E20" t="str">
        <f t="shared" si="16"/>
        <v/>
      </c>
      <c r="F20">
        <f t="shared" si="7"/>
        <v>0</v>
      </c>
      <c r="G20">
        <f t="shared" si="8"/>
        <v>0</v>
      </c>
      <c r="H20">
        <f t="shared" si="9"/>
        <v>0</v>
      </c>
      <c r="I20">
        <f t="shared" si="2"/>
        <v>0</v>
      </c>
      <c r="J20">
        <f t="shared" si="3"/>
        <v>0</v>
      </c>
      <c r="K20" t="str">
        <f>IFERROR(IF(一覧表!D27="","",一覧表!D27),"")</f>
        <v/>
      </c>
      <c r="L20" t="str">
        <f>IFERROR(IF(一覧表!E27="","",一覧表!E27),"")</f>
        <v/>
      </c>
      <c r="M20" t="str">
        <f>IFERROR(IF(一覧表!F27="","",一覧表!F27),"")</f>
        <v/>
      </c>
      <c r="N20" t="str">
        <f>IFERROR(IF(一覧表!G27="","",一覧表!G27),"")</f>
        <v/>
      </c>
      <c r="O20" t="str">
        <f>IFERROR(IF(一覧表!H27="","",一覧表!H27),"")</f>
        <v/>
      </c>
      <c r="P20" t="str">
        <f>IFERROR(IF(一覧表!I27="","",一覧表!I27),"")</f>
        <v/>
      </c>
      <c r="Q20" t="str">
        <f t="shared" si="10"/>
        <v/>
      </c>
      <c r="R20" t="str">
        <f>IFERROR(IF(一覧表!J27="","",一覧表!J27),"")</f>
        <v/>
      </c>
      <c r="S20" t="str">
        <f>IFERROR(IF(一覧表!K27="","",一覧表!K27),"")</f>
        <v/>
      </c>
      <c r="T20" t="str">
        <f>IFERROR(IF(一覧表!L27="","",一覧表!L27),"")</f>
        <v/>
      </c>
      <c r="U20" t="str">
        <f t="shared" si="11"/>
        <v/>
      </c>
      <c r="V20" t="str">
        <f>IFERROR(IF(一覧表!M27="","",一覧表!M27),"")</f>
        <v/>
      </c>
      <c r="W20" t="str">
        <f>IFERROR(IF(一覧表!N27="","",一覧表!N27),"")</f>
        <v/>
      </c>
      <c r="Y20" t="str">
        <f t="shared" si="12"/>
        <v/>
      </c>
      <c r="Z20" t="str">
        <f t="shared" si="4"/>
        <v>スペースなし</v>
      </c>
      <c r="AA20">
        <f t="shared" si="5"/>
        <v>0</v>
      </c>
      <c r="AB20" t="str">
        <f t="shared" si="13"/>
        <v/>
      </c>
      <c r="AC20" t="str">
        <f t="shared" si="6"/>
        <v/>
      </c>
      <c r="AD20" t="str">
        <f t="shared" si="14"/>
        <v/>
      </c>
    </row>
    <row r="21" spans="1:30" x14ac:dyDescent="0.15">
      <c r="A21">
        <v>19</v>
      </c>
      <c r="B21" t="str">
        <f>IFERROR(IF(一覧表!B28="","",一覧表!B28),"")</f>
        <v/>
      </c>
      <c r="C21" t="str">
        <f>IFERROR(IF(一覧表!C28="","",一覧表!C28),"")</f>
        <v/>
      </c>
      <c r="D21" t="str">
        <f t="shared" si="15"/>
        <v/>
      </c>
      <c r="E21" t="str">
        <f t="shared" si="16"/>
        <v/>
      </c>
      <c r="F21">
        <f t="shared" si="7"/>
        <v>0</v>
      </c>
      <c r="G21">
        <f t="shared" si="8"/>
        <v>0</v>
      </c>
      <c r="H21">
        <f t="shared" si="9"/>
        <v>0</v>
      </c>
      <c r="I21">
        <f t="shared" si="2"/>
        <v>0</v>
      </c>
      <c r="J21">
        <f t="shared" si="3"/>
        <v>0</v>
      </c>
      <c r="K21" t="str">
        <f>IFERROR(IF(一覧表!D28="","",一覧表!D28),"")</f>
        <v/>
      </c>
      <c r="L21" t="str">
        <f>IFERROR(IF(一覧表!E28="","",一覧表!E28),"")</f>
        <v/>
      </c>
      <c r="M21" t="str">
        <f>IFERROR(IF(一覧表!F28="","",一覧表!F28),"")</f>
        <v/>
      </c>
      <c r="N21" t="str">
        <f>IFERROR(IF(一覧表!G28="","",一覧表!G28),"")</f>
        <v/>
      </c>
      <c r="O21" t="str">
        <f>IFERROR(IF(一覧表!H28="","",一覧表!H28),"")</f>
        <v/>
      </c>
      <c r="P21" t="str">
        <f>IFERROR(IF(一覧表!I28="","",一覧表!I28),"")</f>
        <v/>
      </c>
      <c r="Q21" t="str">
        <f t="shared" si="10"/>
        <v/>
      </c>
      <c r="R21" t="str">
        <f>IFERROR(IF(一覧表!J28="","",一覧表!J28),"")</f>
        <v/>
      </c>
      <c r="S21" t="str">
        <f>IFERROR(IF(一覧表!K28="","",一覧表!K28),"")</f>
        <v/>
      </c>
      <c r="T21" t="str">
        <f>IFERROR(IF(一覧表!L28="","",一覧表!L28),"")</f>
        <v/>
      </c>
      <c r="U21" t="str">
        <f t="shared" si="11"/>
        <v/>
      </c>
      <c r="V21" t="str">
        <f>IFERROR(IF(一覧表!M28="","",一覧表!M28),"")</f>
        <v/>
      </c>
      <c r="W21" t="str">
        <f>IFERROR(IF(一覧表!N28="","",一覧表!N28),"")</f>
        <v/>
      </c>
      <c r="Y21" t="str">
        <f t="shared" si="12"/>
        <v/>
      </c>
      <c r="Z21" t="str">
        <f t="shared" si="4"/>
        <v>スペースなし</v>
      </c>
      <c r="AA21">
        <f t="shared" si="5"/>
        <v>0</v>
      </c>
      <c r="AB21" t="str">
        <f t="shared" si="13"/>
        <v/>
      </c>
      <c r="AC21" t="str">
        <f t="shared" si="6"/>
        <v/>
      </c>
      <c r="AD21" t="str">
        <f t="shared" si="14"/>
        <v/>
      </c>
    </row>
    <row r="22" spans="1:30" x14ac:dyDescent="0.15">
      <c r="A22">
        <v>20</v>
      </c>
      <c r="B22" t="str">
        <f>IFERROR(IF(一覧表!B29="","",一覧表!B29),"")</f>
        <v/>
      </c>
      <c r="C22" t="str">
        <f>IFERROR(IF(一覧表!C29="","",一覧表!C29),"")</f>
        <v/>
      </c>
      <c r="D22" t="str">
        <f t="shared" si="15"/>
        <v/>
      </c>
      <c r="E22" t="str">
        <f t="shared" si="16"/>
        <v/>
      </c>
      <c r="F22">
        <f t="shared" si="7"/>
        <v>0</v>
      </c>
      <c r="G22">
        <f t="shared" si="8"/>
        <v>0</v>
      </c>
      <c r="H22">
        <f t="shared" si="9"/>
        <v>0</v>
      </c>
      <c r="I22">
        <f t="shared" si="2"/>
        <v>0</v>
      </c>
      <c r="J22">
        <f t="shared" si="3"/>
        <v>0</v>
      </c>
      <c r="K22" t="str">
        <f>IFERROR(IF(一覧表!D29="","",一覧表!D29),"")</f>
        <v/>
      </c>
      <c r="L22" t="str">
        <f>IFERROR(IF(一覧表!E29="","",一覧表!E29),"")</f>
        <v/>
      </c>
      <c r="M22" t="str">
        <f>IFERROR(IF(一覧表!F29="","",一覧表!F29),"")</f>
        <v/>
      </c>
      <c r="N22" t="str">
        <f>IFERROR(IF(一覧表!G29="","",一覧表!G29),"")</f>
        <v/>
      </c>
      <c r="O22" t="str">
        <f>IFERROR(IF(一覧表!H29="","",一覧表!H29),"")</f>
        <v/>
      </c>
      <c r="P22" t="str">
        <f>IFERROR(IF(一覧表!I29="","",一覧表!I29),"")</f>
        <v/>
      </c>
      <c r="Q22" t="str">
        <f t="shared" si="10"/>
        <v/>
      </c>
      <c r="R22" t="str">
        <f>IFERROR(IF(一覧表!J29="","",一覧表!J29),"")</f>
        <v/>
      </c>
      <c r="S22" t="str">
        <f>IFERROR(IF(一覧表!K29="","",一覧表!K29),"")</f>
        <v/>
      </c>
      <c r="T22" t="str">
        <f>IFERROR(IF(一覧表!L29="","",一覧表!L29),"")</f>
        <v/>
      </c>
      <c r="U22" t="str">
        <f t="shared" si="11"/>
        <v/>
      </c>
      <c r="V22" t="str">
        <f>IFERROR(IF(一覧表!M29="","",一覧表!M29),"")</f>
        <v/>
      </c>
      <c r="W22" t="str">
        <f>IFERROR(IF(一覧表!N29="","",一覧表!N29),"")</f>
        <v/>
      </c>
      <c r="Y22" t="str">
        <f t="shared" si="12"/>
        <v/>
      </c>
      <c r="Z22" t="str">
        <f t="shared" si="4"/>
        <v>スペースなし</v>
      </c>
      <c r="AA22">
        <f t="shared" si="5"/>
        <v>0</v>
      </c>
      <c r="AB22" t="str">
        <f t="shared" si="13"/>
        <v/>
      </c>
      <c r="AC22" t="str">
        <f t="shared" si="6"/>
        <v/>
      </c>
      <c r="AD22" t="str">
        <f t="shared" si="14"/>
        <v/>
      </c>
    </row>
    <row r="23" spans="1:30" x14ac:dyDescent="0.15">
      <c r="A23">
        <v>21</v>
      </c>
      <c r="B23" t="str">
        <f>IFERROR(IF(一覧表!B30="","",一覧表!B30),"")</f>
        <v/>
      </c>
      <c r="C23" t="str">
        <f>IFERROR(IF(一覧表!C30="","",一覧表!C30),"")</f>
        <v/>
      </c>
      <c r="D23" t="str">
        <f t="shared" si="15"/>
        <v/>
      </c>
      <c r="E23" t="str">
        <f t="shared" si="16"/>
        <v/>
      </c>
      <c r="F23">
        <f t="shared" si="7"/>
        <v>0</v>
      </c>
      <c r="G23">
        <f t="shared" si="8"/>
        <v>0</v>
      </c>
      <c r="H23">
        <f t="shared" si="9"/>
        <v>0</v>
      </c>
      <c r="I23">
        <f t="shared" si="2"/>
        <v>0</v>
      </c>
      <c r="J23">
        <f t="shared" si="3"/>
        <v>0</v>
      </c>
      <c r="K23" t="str">
        <f>IFERROR(IF(一覧表!D30="","",一覧表!D30),"")</f>
        <v/>
      </c>
      <c r="L23" t="str">
        <f>IFERROR(IF(一覧表!E30="","",一覧表!E30),"")</f>
        <v/>
      </c>
      <c r="M23" t="str">
        <f>IFERROR(IF(一覧表!F30="","",一覧表!F30),"")</f>
        <v/>
      </c>
      <c r="N23" t="str">
        <f>IFERROR(IF(一覧表!G30="","",一覧表!G30),"")</f>
        <v/>
      </c>
      <c r="O23" t="str">
        <f>IFERROR(IF(一覧表!H30="","",一覧表!H30),"")</f>
        <v/>
      </c>
      <c r="P23" t="str">
        <f>IFERROR(IF(一覧表!I30="","",一覧表!I30),"")</f>
        <v/>
      </c>
      <c r="Q23" t="str">
        <f t="shared" si="10"/>
        <v/>
      </c>
      <c r="R23" t="str">
        <f>IFERROR(IF(一覧表!J30="","",一覧表!J30),"")</f>
        <v/>
      </c>
      <c r="S23" t="str">
        <f>IFERROR(IF(一覧表!K30="","",一覧表!K30),"")</f>
        <v/>
      </c>
      <c r="T23" t="str">
        <f>IFERROR(IF(一覧表!L30="","",一覧表!L30),"")</f>
        <v/>
      </c>
      <c r="U23" t="str">
        <f t="shared" si="11"/>
        <v/>
      </c>
      <c r="V23" t="str">
        <f>IFERROR(IF(一覧表!M30="","",一覧表!M30),"")</f>
        <v/>
      </c>
      <c r="W23" t="str">
        <f>IFERROR(IF(一覧表!N30="","",一覧表!N30),"")</f>
        <v/>
      </c>
      <c r="Y23" t="str">
        <f t="shared" si="12"/>
        <v/>
      </c>
      <c r="Z23" t="str">
        <f t="shared" si="4"/>
        <v>スペースなし</v>
      </c>
      <c r="AA23">
        <f t="shared" si="5"/>
        <v>0</v>
      </c>
      <c r="AB23" t="str">
        <f t="shared" si="13"/>
        <v/>
      </c>
      <c r="AC23" t="str">
        <f t="shared" si="6"/>
        <v/>
      </c>
      <c r="AD23" t="str">
        <f t="shared" si="14"/>
        <v/>
      </c>
    </row>
    <row r="24" spans="1:30" x14ac:dyDescent="0.15">
      <c r="A24">
        <v>22</v>
      </c>
      <c r="B24" t="str">
        <f>IFERROR(IF(一覧表!B31="","",一覧表!B31),"")</f>
        <v/>
      </c>
      <c r="C24" t="str">
        <f>IFERROR(IF(一覧表!C31="","",一覧表!C31),"")</f>
        <v/>
      </c>
      <c r="D24" t="str">
        <f t="shared" si="15"/>
        <v/>
      </c>
      <c r="E24" t="str">
        <f t="shared" si="16"/>
        <v/>
      </c>
      <c r="F24">
        <f t="shared" si="7"/>
        <v>0</v>
      </c>
      <c r="G24">
        <f t="shared" si="8"/>
        <v>0</v>
      </c>
      <c r="H24">
        <f t="shared" si="9"/>
        <v>0</v>
      </c>
      <c r="I24">
        <f t="shared" si="2"/>
        <v>0</v>
      </c>
      <c r="J24">
        <f t="shared" si="3"/>
        <v>0</v>
      </c>
      <c r="K24" t="str">
        <f>IFERROR(IF(一覧表!D31="","",一覧表!D31),"")</f>
        <v/>
      </c>
      <c r="L24" t="str">
        <f>IFERROR(IF(一覧表!E31="","",一覧表!E31),"")</f>
        <v/>
      </c>
      <c r="M24" t="str">
        <f>IFERROR(IF(一覧表!F31="","",一覧表!F31),"")</f>
        <v/>
      </c>
      <c r="N24" t="str">
        <f>IFERROR(IF(一覧表!G31="","",一覧表!G31),"")</f>
        <v/>
      </c>
      <c r="O24" t="str">
        <f>IFERROR(IF(一覧表!H31="","",一覧表!H31),"")</f>
        <v/>
      </c>
      <c r="P24" t="str">
        <f>IFERROR(IF(一覧表!I31="","",一覧表!I31),"")</f>
        <v/>
      </c>
      <c r="Q24" t="str">
        <f t="shared" si="10"/>
        <v/>
      </c>
      <c r="R24" t="str">
        <f>IFERROR(IF(一覧表!J31="","",一覧表!J31),"")</f>
        <v/>
      </c>
      <c r="S24" t="str">
        <f>IFERROR(IF(一覧表!K31="","",一覧表!K31),"")</f>
        <v/>
      </c>
      <c r="T24" t="str">
        <f>IFERROR(IF(一覧表!L31="","",一覧表!L31),"")</f>
        <v/>
      </c>
      <c r="U24" t="str">
        <f t="shared" si="11"/>
        <v/>
      </c>
      <c r="V24" t="str">
        <f>IFERROR(IF(一覧表!M31="","",一覧表!M31),"")</f>
        <v/>
      </c>
      <c r="W24" t="str">
        <f>IFERROR(IF(一覧表!N31="","",一覧表!N31),"")</f>
        <v/>
      </c>
      <c r="Y24" t="str">
        <f t="shared" si="12"/>
        <v/>
      </c>
      <c r="Z24" t="str">
        <f t="shared" si="4"/>
        <v>スペースなし</v>
      </c>
      <c r="AA24">
        <f t="shared" si="5"/>
        <v>0</v>
      </c>
      <c r="AB24" t="str">
        <f t="shared" si="13"/>
        <v/>
      </c>
      <c r="AC24" t="str">
        <f t="shared" si="6"/>
        <v/>
      </c>
      <c r="AD24" t="str">
        <f t="shared" si="14"/>
        <v/>
      </c>
    </row>
    <row r="25" spans="1:30" x14ac:dyDescent="0.15">
      <c r="A25">
        <v>23</v>
      </c>
      <c r="B25" t="str">
        <f>IFERROR(IF(一覧表!B32="","",一覧表!B32),"")</f>
        <v/>
      </c>
      <c r="C25" t="str">
        <f>IFERROR(IF(一覧表!C32="","",一覧表!C32),"")</f>
        <v/>
      </c>
      <c r="D25" t="str">
        <f t="shared" si="15"/>
        <v/>
      </c>
      <c r="E25" t="str">
        <f t="shared" si="16"/>
        <v/>
      </c>
      <c r="F25">
        <f t="shared" si="7"/>
        <v>0</v>
      </c>
      <c r="G25">
        <f t="shared" si="8"/>
        <v>0</v>
      </c>
      <c r="H25">
        <f t="shared" si="9"/>
        <v>0</v>
      </c>
      <c r="I25">
        <f t="shared" si="2"/>
        <v>0</v>
      </c>
      <c r="J25">
        <f t="shared" si="3"/>
        <v>0</v>
      </c>
      <c r="K25" t="str">
        <f>IFERROR(IF(一覧表!D32="","",一覧表!D32),"")</f>
        <v/>
      </c>
      <c r="L25" t="str">
        <f>IFERROR(IF(一覧表!E32="","",一覧表!E32),"")</f>
        <v/>
      </c>
      <c r="M25" t="str">
        <f>IFERROR(IF(一覧表!F32="","",一覧表!F32),"")</f>
        <v/>
      </c>
      <c r="N25" t="str">
        <f>IFERROR(IF(一覧表!G32="","",一覧表!G32),"")</f>
        <v/>
      </c>
      <c r="O25" t="str">
        <f>IFERROR(IF(一覧表!H32="","",一覧表!H32),"")</f>
        <v/>
      </c>
      <c r="P25" t="str">
        <f>IFERROR(IF(一覧表!I32="","",一覧表!I32),"")</f>
        <v/>
      </c>
      <c r="Q25" t="str">
        <f t="shared" si="10"/>
        <v/>
      </c>
      <c r="R25" t="str">
        <f>IFERROR(IF(一覧表!J32="","",一覧表!J32),"")</f>
        <v/>
      </c>
      <c r="S25" t="str">
        <f>IFERROR(IF(一覧表!K32="","",一覧表!K32),"")</f>
        <v/>
      </c>
      <c r="T25" t="str">
        <f>IFERROR(IF(一覧表!L32="","",一覧表!L32),"")</f>
        <v/>
      </c>
      <c r="U25" t="str">
        <f t="shared" si="11"/>
        <v/>
      </c>
      <c r="V25" t="str">
        <f>IFERROR(IF(一覧表!M32="","",一覧表!M32),"")</f>
        <v/>
      </c>
      <c r="W25" t="str">
        <f>IFERROR(IF(一覧表!N32="","",一覧表!N32),"")</f>
        <v/>
      </c>
      <c r="Y25" t="str">
        <f t="shared" si="12"/>
        <v/>
      </c>
      <c r="Z25" t="str">
        <f t="shared" si="4"/>
        <v>スペースなし</v>
      </c>
      <c r="AA25">
        <f t="shared" si="5"/>
        <v>0</v>
      </c>
      <c r="AB25" t="str">
        <f t="shared" si="13"/>
        <v/>
      </c>
      <c r="AC25" t="str">
        <f t="shared" si="6"/>
        <v/>
      </c>
      <c r="AD25" t="str">
        <f t="shared" si="14"/>
        <v/>
      </c>
    </row>
    <row r="26" spans="1:30" x14ac:dyDescent="0.15">
      <c r="A26">
        <v>24</v>
      </c>
      <c r="B26" t="str">
        <f>IFERROR(IF(一覧表!B33="","",一覧表!B33),"")</f>
        <v/>
      </c>
      <c r="C26" t="str">
        <f>IFERROR(IF(一覧表!C33="","",一覧表!C33),"")</f>
        <v/>
      </c>
      <c r="D26" t="str">
        <f t="shared" si="15"/>
        <v/>
      </c>
      <c r="E26" t="str">
        <f t="shared" si="16"/>
        <v/>
      </c>
      <c r="F26">
        <f t="shared" si="7"/>
        <v>0</v>
      </c>
      <c r="G26">
        <f t="shared" si="8"/>
        <v>0</v>
      </c>
      <c r="H26">
        <f t="shared" si="9"/>
        <v>0</v>
      </c>
      <c r="I26">
        <f t="shared" si="2"/>
        <v>0</v>
      </c>
      <c r="J26">
        <f t="shared" si="3"/>
        <v>0</v>
      </c>
      <c r="K26" t="str">
        <f>IFERROR(IF(一覧表!D33="","",一覧表!D33),"")</f>
        <v/>
      </c>
      <c r="L26" t="str">
        <f>IFERROR(IF(一覧表!E33="","",一覧表!E33),"")</f>
        <v/>
      </c>
      <c r="M26" t="str">
        <f>IFERROR(IF(一覧表!F33="","",一覧表!F33),"")</f>
        <v/>
      </c>
      <c r="N26" t="str">
        <f>IFERROR(IF(一覧表!G33="","",一覧表!G33),"")</f>
        <v/>
      </c>
      <c r="O26" t="str">
        <f>IFERROR(IF(一覧表!H33="","",一覧表!H33),"")</f>
        <v/>
      </c>
      <c r="P26" t="str">
        <f>IFERROR(IF(一覧表!I33="","",一覧表!I33),"")</f>
        <v/>
      </c>
      <c r="Q26" t="str">
        <f t="shared" si="10"/>
        <v/>
      </c>
      <c r="R26" t="str">
        <f>IFERROR(IF(一覧表!J33="","",一覧表!J33),"")</f>
        <v/>
      </c>
      <c r="S26" t="str">
        <f>IFERROR(IF(一覧表!K33="","",一覧表!K33),"")</f>
        <v/>
      </c>
      <c r="T26" t="str">
        <f>IFERROR(IF(一覧表!L33="","",一覧表!L33),"")</f>
        <v/>
      </c>
      <c r="U26" t="str">
        <f t="shared" si="11"/>
        <v/>
      </c>
      <c r="V26" t="str">
        <f>IFERROR(IF(一覧表!M33="","",一覧表!M33),"")</f>
        <v/>
      </c>
      <c r="W26" t="str">
        <f>IFERROR(IF(一覧表!N33="","",一覧表!N33),"")</f>
        <v/>
      </c>
      <c r="Y26" t="str">
        <f t="shared" si="12"/>
        <v/>
      </c>
      <c r="Z26" t="str">
        <f t="shared" si="4"/>
        <v>スペースなし</v>
      </c>
      <c r="AA26">
        <f t="shared" si="5"/>
        <v>0</v>
      </c>
      <c r="AB26" t="str">
        <f t="shared" si="13"/>
        <v/>
      </c>
      <c r="AC26" t="str">
        <f t="shared" si="6"/>
        <v/>
      </c>
      <c r="AD26" t="str">
        <f t="shared" si="14"/>
        <v/>
      </c>
    </row>
    <row r="27" spans="1:30" x14ac:dyDescent="0.15">
      <c r="A27">
        <v>25</v>
      </c>
      <c r="B27" t="str">
        <f>IFERROR(IF(一覧表!B34="","",一覧表!B34),"")</f>
        <v/>
      </c>
      <c r="C27" t="str">
        <f>IFERROR(IF(一覧表!C34="","",一覧表!C34),"")</f>
        <v/>
      </c>
      <c r="D27" t="str">
        <f t="shared" si="15"/>
        <v/>
      </c>
      <c r="E27" t="str">
        <f t="shared" si="16"/>
        <v/>
      </c>
      <c r="F27">
        <f t="shared" si="7"/>
        <v>0</v>
      </c>
      <c r="G27">
        <f t="shared" si="8"/>
        <v>0</v>
      </c>
      <c r="H27">
        <f t="shared" si="9"/>
        <v>0</v>
      </c>
      <c r="I27">
        <f t="shared" si="2"/>
        <v>0</v>
      </c>
      <c r="J27">
        <f t="shared" si="3"/>
        <v>0</v>
      </c>
      <c r="K27" t="str">
        <f>IFERROR(IF(一覧表!D34="","",一覧表!D34),"")</f>
        <v/>
      </c>
      <c r="L27" t="str">
        <f>IFERROR(IF(一覧表!E34="","",一覧表!E34),"")</f>
        <v/>
      </c>
      <c r="M27" t="str">
        <f>IFERROR(IF(一覧表!F34="","",一覧表!F34),"")</f>
        <v/>
      </c>
      <c r="N27" t="str">
        <f>IFERROR(IF(一覧表!G34="","",一覧表!G34),"")</f>
        <v/>
      </c>
      <c r="O27" t="str">
        <f>IFERROR(IF(一覧表!H34="","",一覧表!H34),"")</f>
        <v/>
      </c>
      <c r="P27" t="str">
        <f>IFERROR(IF(一覧表!I34="","",一覧表!I34),"")</f>
        <v/>
      </c>
      <c r="Q27" t="str">
        <f t="shared" si="10"/>
        <v/>
      </c>
      <c r="R27" t="str">
        <f>IFERROR(IF(一覧表!J34="","",一覧表!J34),"")</f>
        <v/>
      </c>
      <c r="S27" t="str">
        <f>IFERROR(IF(一覧表!K34="","",一覧表!K34),"")</f>
        <v/>
      </c>
      <c r="T27" t="str">
        <f>IFERROR(IF(一覧表!L34="","",一覧表!L34),"")</f>
        <v/>
      </c>
      <c r="U27" t="str">
        <f t="shared" si="11"/>
        <v/>
      </c>
      <c r="V27" t="str">
        <f>IFERROR(IF(一覧表!M34="","",一覧表!M34),"")</f>
        <v/>
      </c>
      <c r="W27" t="str">
        <f>IFERROR(IF(一覧表!N34="","",一覧表!N34),"")</f>
        <v/>
      </c>
      <c r="Y27" t="str">
        <f t="shared" si="12"/>
        <v/>
      </c>
      <c r="Z27" t="str">
        <f t="shared" si="4"/>
        <v>スペースなし</v>
      </c>
      <c r="AA27">
        <f t="shared" si="5"/>
        <v>0</v>
      </c>
      <c r="AB27" t="str">
        <f t="shared" si="13"/>
        <v/>
      </c>
      <c r="AC27" t="str">
        <f t="shared" si="6"/>
        <v/>
      </c>
      <c r="AD27" t="str">
        <f t="shared" si="14"/>
        <v/>
      </c>
    </row>
    <row r="28" spans="1:30" x14ac:dyDescent="0.15">
      <c r="A28">
        <v>26</v>
      </c>
      <c r="B28" t="str">
        <f>IFERROR(IF(一覧表!B35="","",一覧表!B35),"")</f>
        <v/>
      </c>
      <c r="C28" t="str">
        <f>IFERROR(IF(一覧表!C35="","",一覧表!C35),"")</f>
        <v/>
      </c>
      <c r="D28" t="str">
        <f t="shared" si="15"/>
        <v/>
      </c>
      <c r="E28" t="str">
        <f t="shared" si="16"/>
        <v/>
      </c>
      <c r="F28">
        <f t="shared" si="7"/>
        <v>0</v>
      </c>
      <c r="G28">
        <f t="shared" si="8"/>
        <v>0</v>
      </c>
      <c r="H28">
        <f t="shared" si="9"/>
        <v>0</v>
      </c>
      <c r="I28">
        <f t="shared" si="2"/>
        <v>0</v>
      </c>
      <c r="J28">
        <f t="shared" si="3"/>
        <v>0</v>
      </c>
      <c r="K28" t="str">
        <f>IFERROR(IF(一覧表!D35="","",一覧表!D35),"")</f>
        <v/>
      </c>
      <c r="L28" t="str">
        <f>IFERROR(IF(一覧表!E35="","",一覧表!E35),"")</f>
        <v/>
      </c>
      <c r="M28" t="str">
        <f>IFERROR(IF(一覧表!F35="","",一覧表!F35),"")</f>
        <v/>
      </c>
      <c r="N28" t="str">
        <f>IFERROR(IF(一覧表!G35="","",一覧表!G35),"")</f>
        <v/>
      </c>
      <c r="O28" t="str">
        <f>IFERROR(IF(一覧表!H35="","",一覧表!H35),"")</f>
        <v/>
      </c>
      <c r="P28" t="str">
        <f>IFERROR(IF(一覧表!I35="","",一覧表!I35),"")</f>
        <v/>
      </c>
      <c r="Q28" t="str">
        <f t="shared" si="10"/>
        <v/>
      </c>
      <c r="R28" t="str">
        <f>IFERROR(IF(一覧表!J35="","",一覧表!J35),"")</f>
        <v/>
      </c>
      <c r="S28" t="str">
        <f>IFERROR(IF(一覧表!K35="","",一覧表!K35),"")</f>
        <v/>
      </c>
      <c r="T28" t="str">
        <f>IFERROR(IF(一覧表!L35="","",一覧表!L35),"")</f>
        <v/>
      </c>
      <c r="U28" t="str">
        <f t="shared" si="11"/>
        <v/>
      </c>
      <c r="V28" t="str">
        <f>IFERROR(IF(一覧表!M35="","",一覧表!M35),"")</f>
        <v/>
      </c>
      <c r="W28" t="str">
        <f>IFERROR(IF(一覧表!N35="","",一覧表!N35),"")</f>
        <v/>
      </c>
      <c r="Y28" t="str">
        <f t="shared" si="12"/>
        <v/>
      </c>
      <c r="Z28" t="str">
        <f t="shared" si="4"/>
        <v>スペースなし</v>
      </c>
      <c r="AA28">
        <f t="shared" si="5"/>
        <v>0</v>
      </c>
      <c r="AB28" t="str">
        <f t="shared" si="13"/>
        <v/>
      </c>
      <c r="AC28" t="str">
        <f t="shared" si="6"/>
        <v/>
      </c>
      <c r="AD28" t="str">
        <f t="shared" si="14"/>
        <v/>
      </c>
    </row>
    <row r="29" spans="1:30" x14ac:dyDescent="0.15">
      <c r="A29">
        <v>27</v>
      </c>
      <c r="B29" t="str">
        <f>IFERROR(IF(一覧表!B36="","",一覧表!B36),"")</f>
        <v/>
      </c>
      <c r="C29" t="str">
        <f>IFERROR(IF(一覧表!C36="","",一覧表!C36),"")</f>
        <v/>
      </c>
      <c r="D29" t="str">
        <f t="shared" si="15"/>
        <v/>
      </c>
      <c r="E29" t="str">
        <f t="shared" si="16"/>
        <v/>
      </c>
      <c r="F29">
        <f t="shared" si="7"/>
        <v>0</v>
      </c>
      <c r="G29">
        <f t="shared" si="8"/>
        <v>0</v>
      </c>
      <c r="H29">
        <f t="shared" si="9"/>
        <v>0</v>
      </c>
      <c r="I29">
        <f t="shared" si="2"/>
        <v>0</v>
      </c>
      <c r="J29">
        <f t="shared" si="3"/>
        <v>0</v>
      </c>
      <c r="K29" t="str">
        <f>IFERROR(IF(一覧表!D36="","",一覧表!D36),"")</f>
        <v/>
      </c>
      <c r="L29" t="str">
        <f>IFERROR(IF(一覧表!E36="","",一覧表!E36),"")</f>
        <v/>
      </c>
      <c r="M29" t="str">
        <f>IFERROR(IF(一覧表!F36="","",一覧表!F36),"")</f>
        <v/>
      </c>
      <c r="N29" t="str">
        <f>IFERROR(IF(一覧表!G36="","",一覧表!G36),"")</f>
        <v/>
      </c>
      <c r="O29" t="str">
        <f>IFERROR(IF(一覧表!H36="","",一覧表!H36),"")</f>
        <v/>
      </c>
      <c r="P29" t="str">
        <f>IFERROR(IF(一覧表!I36="","",一覧表!I36),"")</f>
        <v/>
      </c>
      <c r="Q29" t="str">
        <f t="shared" si="10"/>
        <v/>
      </c>
      <c r="R29" t="str">
        <f>IFERROR(IF(一覧表!J36="","",一覧表!J36),"")</f>
        <v/>
      </c>
      <c r="S29" t="str">
        <f>IFERROR(IF(一覧表!K36="","",一覧表!K36),"")</f>
        <v/>
      </c>
      <c r="T29" t="str">
        <f>IFERROR(IF(一覧表!L36="","",一覧表!L36),"")</f>
        <v/>
      </c>
      <c r="U29" t="str">
        <f t="shared" si="11"/>
        <v/>
      </c>
      <c r="V29" t="str">
        <f>IFERROR(IF(一覧表!M36="","",一覧表!M36),"")</f>
        <v/>
      </c>
      <c r="W29" t="str">
        <f>IFERROR(IF(一覧表!N36="","",一覧表!N36),"")</f>
        <v/>
      </c>
      <c r="Y29" t="str">
        <f t="shared" si="12"/>
        <v/>
      </c>
      <c r="Z29" t="str">
        <f t="shared" si="4"/>
        <v>スペースなし</v>
      </c>
      <c r="AA29">
        <f t="shared" si="5"/>
        <v>0</v>
      </c>
      <c r="AB29" t="str">
        <f t="shared" si="13"/>
        <v/>
      </c>
      <c r="AC29" t="str">
        <f t="shared" si="6"/>
        <v/>
      </c>
      <c r="AD29" t="str">
        <f t="shared" si="14"/>
        <v/>
      </c>
    </row>
    <row r="30" spans="1:30" x14ac:dyDescent="0.15">
      <c r="A30">
        <v>28</v>
      </c>
      <c r="B30" t="str">
        <f>IFERROR(IF(一覧表!B37="","",一覧表!B37),"")</f>
        <v/>
      </c>
      <c r="C30" t="str">
        <f>IFERROR(IF(一覧表!C37="","",一覧表!C37),"")</f>
        <v/>
      </c>
      <c r="D30" t="str">
        <f t="shared" si="15"/>
        <v/>
      </c>
      <c r="E30" t="str">
        <f t="shared" si="16"/>
        <v/>
      </c>
      <c r="F30">
        <f t="shared" si="7"/>
        <v>0</v>
      </c>
      <c r="G30">
        <f t="shared" si="8"/>
        <v>0</v>
      </c>
      <c r="H30">
        <f t="shared" si="9"/>
        <v>0</v>
      </c>
      <c r="I30">
        <f t="shared" si="2"/>
        <v>0</v>
      </c>
      <c r="J30">
        <f t="shared" si="3"/>
        <v>0</v>
      </c>
      <c r="K30" t="str">
        <f>IFERROR(IF(一覧表!D37="","",一覧表!D37),"")</f>
        <v/>
      </c>
      <c r="L30" t="str">
        <f>IFERROR(IF(一覧表!E37="","",一覧表!E37),"")</f>
        <v/>
      </c>
      <c r="M30" t="str">
        <f>IFERROR(IF(一覧表!F37="","",一覧表!F37),"")</f>
        <v/>
      </c>
      <c r="N30" t="str">
        <f>IFERROR(IF(一覧表!G37="","",一覧表!G37),"")</f>
        <v/>
      </c>
      <c r="O30" t="str">
        <f>IFERROR(IF(一覧表!H37="","",一覧表!H37),"")</f>
        <v/>
      </c>
      <c r="P30" t="str">
        <f>IFERROR(IF(一覧表!I37="","",一覧表!I37),"")</f>
        <v/>
      </c>
      <c r="Q30" t="str">
        <f t="shared" si="10"/>
        <v/>
      </c>
      <c r="R30" t="str">
        <f>IFERROR(IF(一覧表!J37="","",一覧表!J37),"")</f>
        <v/>
      </c>
      <c r="S30" t="str">
        <f>IFERROR(IF(一覧表!K37="","",一覧表!K37),"")</f>
        <v/>
      </c>
      <c r="T30" t="str">
        <f>IFERROR(IF(一覧表!L37="","",一覧表!L37),"")</f>
        <v/>
      </c>
      <c r="U30" t="str">
        <f t="shared" si="11"/>
        <v/>
      </c>
      <c r="V30" t="str">
        <f>IFERROR(IF(一覧表!M37="","",一覧表!M37),"")</f>
        <v/>
      </c>
      <c r="W30" t="str">
        <f>IFERROR(IF(一覧表!N37="","",一覧表!N37),"")</f>
        <v/>
      </c>
      <c r="Y30" t="str">
        <f t="shared" si="12"/>
        <v/>
      </c>
      <c r="Z30" t="str">
        <f t="shared" si="4"/>
        <v>スペースなし</v>
      </c>
      <c r="AA30">
        <f t="shared" si="5"/>
        <v>0</v>
      </c>
      <c r="AB30" t="str">
        <f t="shared" si="13"/>
        <v/>
      </c>
      <c r="AC30" t="str">
        <f t="shared" si="6"/>
        <v/>
      </c>
      <c r="AD30" t="str">
        <f t="shared" si="14"/>
        <v/>
      </c>
    </row>
    <row r="31" spans="1:30" x14ac:dyDescent="0.15">
      <c r="A31">
        <v>29</v>
      </c>
      <c r="B31" t="str">
        <f>IFERROR(IF(一覧表!B38="","",一覧表!B38),"")</f>
        <v/>
      </c>
      <c r="C31" t="str">
        <f>IFERROR(IF(一覧表!C38="","",一覧表!C38),"")</f>
        <v/>
      </c>
      <c r="D31" t="str">
        <f t="shared" si="15"/>
        <v/>
      </c>
      <c r="E31" t="str">
        <f t="shared" si="16"/>
        <v/>
      </c>
      <c r="F31">
        <f t="shared" si="7"/>
        <v>0</v>
      </c>
      <c r="G31">
        <f t="shared" si="8"/>
        <v>0</v>
      </c>
      <c r="H31">
        <f t="shared" si="9"/>
        <v>0</v>
      </c>
      <c r="I31">
        <f t="shared" si="2"/>
        <v>0</v>
      </c>
      <c r="J31">
        <f t="shared" si="3"/>
        <v>0</v>
      </c>
      <c r="K31" t="str">
        <f>IFERROR(IF(一覧表!D38="","",一覧表!D38),"")</f>
        <v/>
      </c>
      <c r="L31" t="str">
        <f>IFERROR(IF(一覧表!E38="","",一覧表!E38),"")</f>
        <v/>
      </c>
      <c r="M31" t="str">
        <f>IFERROR(IF(一覧表!F38="","",一覧表!F38),"")</f>
        <v/>
      </c>
      <c r="N31" t="str">
        <f>IFERROR(IF(一覧表!G38="","",一覧表!G38),"")</f>
        <v/>
      </c>
      <c r="O31" t="str">
        <f>IFERROR(IF(一覧表!H38="","",一覧表!H38),"")</f>
        <v/>
      </c>
      <c r="P31" t="str">
        <f>IFERROR(IF(一覧表!I38="","",一覧表!I38),"")</f>
        <v/>
      </c>
      <c r="Q31" t="str">
        <f t="shared" si="10"/>
        <v/>
      </c>
      <c r="R31" t="str">
        <f>IFERROR(IF(一覧表!J38="","",一覧表!J38),"")</f>
        <v/>
      </c>
      <c r="S31" t="str">
        <f>IFERROR(IF(一覧表!K38="","",一覧表!K38),"")</f>
        <v/>
      </c>
      <c r="T31" t="str">
        <f>IFERROR(IF(一覧表!L38="","",一覧表!L38),"")</f>
        <v/>
      </c>
      <c r="U31" t="str">
        <f t="shared" si="11"/>
        <v/>
      </c>
      <c r="V31" t="str">
        <f>IFERROR(IF(一覧表!M38="","",一覧表!M38),"")</f>
        <v/>
      </c>
      <c r="W31" t="str">
        <f>IFERROR(IF(一覧表!N38="","",一覧表!N38),"")</f>
        <v/>
      </c>
      <c r="Y31" t="str">
        <f t="shared" si="12"/>
        <v/>
      </c>
      <c r="Z31" t="str">
        <f t="shared" si="4"/>
        <v>スペースなし</v>
      </c>
      <c r="AA31">
        <f t="shared" si="5"/>
        <v>0</v>
      </c>
      <c r="AB31" t="str">
        <f t="shared" si="13"/>
        <v/>
      </c>
      <c r="AC31" t="str">
        <f t="shared" si="6"/>
        <v/>
      </c>
      <c r="AD31" t="str">
        <f t="shared" si="14"/>
        <v/>
      </c>
    </row>
    <row r="32" spans="1:30" x14ac:dyDescent="0.15">
      <c r="A32">
        <v>30</v>
      </c>
      <c r="B32" t="str">
        <f>IFERROR(IF(一覧表!B39="","",一覧表!B39),"")</f>
        <v/>
      </c>
      <c r="C32" t="str">
        <f>IFERROR(IF(一覧表!C39="","",一覧表!C39),"")</f>
        <v/>
      </c>
      <c r="D32" t="str">
        <f t="shared" si="15"/>
        <v/>
      </c>
      <c r="E32" t="str">
        <f t="shared" si="16"/>
        <v/>
      </c>
      <c r="F32">
        <f t="shared" si="7"/>
        <v>0</v>
      </c>
      <c r="G32">
        <f t="shared" si="8"/>
        <v>0</v>
      </c>
      <c r="H32">
        <f t="shared" si="9"/>
        <v>0</v>
      </c>
      <c r="I32">
        <f t="shared" si="2"/>
        <v>0</v>
      </c>
      <c r="J32">
        <f t="shared" si="3"/>
        <v>0</v>
      </c>
      <c r="K32" t="str">
        <f>IFERROR(IF(一覧表!D39="","",一覧表!D39),"")</f>
        <v/>
      </c>
      <c r="L32" t="str">
        <f>IFERROR(IF(一覧表!E39="","",一覧表!E39),"")</f>
        <v/>
      </c>
      <c r="M32" t="str">
        <f>IFERROR(IF(一覧表!F39="","",一覧表!F39),"")</f>
        <v/>
      </c>
      <c r="N32" t="str">
        <f>IFERROR(IF(一覧表!G39="","",一覧表!G39),"")</f>
        <v/>
      </c>
      <c r="O32" t="str">
        <f>IFERROR(IF(一覧表!H39="","",一覧表!H39),"")</f>
        <v/>
      </c>
      <c r="P32" t="str">
        <f>IFERROR(IF(一覧表!I39="","",一覧表!I39),"")</f>
        <v/>
      </c>
      <c r="Q32" t="str">
        <f t="shared" si="10"/>
        <v/>
      </c>
      <c r="R32" t="str">
        <f>IFERROR(IF(一覧表!J39="","",一覧表!J39),"")</f>
        <v/>
      </c>
      <c r="S32" t="str">
        <f>IFERROR(IF(一覧表!K39="","",一覧表!K39),"")</f>
        <v/>
      </c>
      <c r="T32" t="str">
        <f>IFERROR(IF(一覧表!L39="","",一覧表!L39),"")</f>
        <v/>
      </c>
      <c r="U32" t="str">
        <f t="shared" si="11"/>
        <v/>
      </c>
      <c r="V32" t="str">
        <f>IFERROR(IF(一覧表!M39="","",一覧表!M39),"")</f>
        <v/>
      </c>
      <c r="W32" t="str">
        <f>IFERROR(IF(一覧表!N39="","",一覧表!N39),"")</f>
        <v/>
      </c>
      <c r="Y32" t="str">
        <f t="shared" si="12"/>
        <v/>
      </c>
      <c r="Z32" t="str">
        <f t="shared" si="4"/>
        <v>スペースなし</v>
      </c>
      <c r="AA32">
        <f t="shared" si="5"/>
        <v>0</v>
      </c>
      <c r="AB32" t="str">
        <f t="shared" si="13"/>
        <v/>
      </c>
      <c r="AC32" t="str">
        <f t="shared" si="6"/>
        <v/>
      </c>
      <c r="AD32" t="str">
        <f t="shared" si="14"/>
        <v/>
      </c>
    </row>
    <row r="33" spans="1:30" x14ac:dyDescent="0.15">
      <c r="A33">
        <v>31</v>
      </c>
      <c r="B33" t="str">
        <f>IFERROR(IF(一覧表!B40="","",一覧表!B40),"")</f>
        <v/>
      </c>
      <c r="C33" t="str">
        <f>IFERROR(IF(一覧表!C40="","",一覧表!C40),"")</f>
        <v/>
      </c>
      <c r="D33" t="str">
        <f t="shared" si="15"/>
        <v/>
      </c>
      <c r="E33" t="str">
        <f t="shared" si="16"/>
        <v/>
      </c>
      <c r="F33">
        <f t="shared" si="7"/>
        <v>0</v>
      </c>
      <c r="G33">
        <f t="shared" si="8"/>
        <v>0</v>
      </c>
      <c r="H33">
        <f t="shared" si="9"/>
        <v>0</v>
      </c>
      <c r="I33">
        <f t="shared" si="2"/>
        <v>0</v>
      </c>
      <c r="J33">
        <f t="shared" si="3"/>
        <v>0</v>
      </c>
      <c r="K33" t="str">
        <f>IFERROR(IF(一覧表!D40="","",一覧表!D40),"")</f>
        <v/>
      </c>
      <c r="L33" t="str">
        <f>IFERROR(IF(一覧表!E40="","",一覧表!E40),"")</f>
        <v/>
      </c>
      <c r="M33" t="str">
        <f>IFERROR(IF(一覧表!F40="","",一覧表!F40),"")</f>
        <v/>
      </c>
      <c r="N33" t="str">
        <f>IFERROR(IF(一覧表!G40="","",一覧表!G40),"")</f>
        <v/>
      </c>
      <c r="O33" t="str">
        <f>IFERROR(IF(一覧表!H40="","",一覧表!H40),"")</f>
        <v/>
      </c>
      <c r="P33" t="str">
        <f>IFERROR(IF(一覧表!I40="","",一覧表!I40),"")</f>
        <v/>
      </c>
      <c r="Q33" t="str">
        <f t="shared" si="10"/>
        <v/>
      </c>
      <c r="R33" t="str">
        <f>IFERROR(IF(一覧表!J40="","",一覧表!J40),"")</f>
        <v/>
      </c>
      <c r="S33" t="str">
        <f>IFERROR(IF(一覧表!K40="","",一覧表!K40),"")</f>
        <v/>
      </c>
      <c r="T33" t="str">
        <f>IFERROR(IF(一覧表!L40="","",一覧表!L40),"")</f>
        <v/>
      </c>
      <c r="U33" t="str">
        <f t="shared" si="11"/>
        <v/>
      </c>
      <c r="V33" t="str">
        <f>IFERROR(IF(一覧表!M40="","",一覧表!M40),"")</f>
        <v/>
      </c>
      <c r="W33" t="str">
        <f>IFERROR(IF(一覧表!N40="","",一覧表!N40),"")</f>
        <v/>
      </c>
      <c r="Y33" t="str">
        <f t="shared" si="12"/>
        <v/>
      </c>
      <c r="Z33" t="str">
        <f t="shared" si="4"/>
        <v>スペースなし</v>
      </c>
      <c r="AA33">
        <f t="shared" si="5"/>
        <v>0</v>
      </c>
      <c r="AB33" t="str">
        <f t="shared" si="13"/>
        <v/>
      </c>
      <c r="AC33" t="str">
        <f t="shared" si="6"/>
        <v/>
      </c>
      <c r="AD33" t="str">
        <f t="shared" si="14"/>
        <v/>
      </c>
    </row>
    <row r="34" spans="1:30" x14ac:dyDescent="0.15">
      <c r="A34">
        <v>32</v>
      </c>
      <c r="B34" t="str">
        <f>IFERROR(IF(一覧表!#REF!="","",一覧表!#REF!),"")</f>
        <v/>
      </c>
      <c r="C34" t="str">
        <f>IFERROR(IF(一覧表!#REF!="","",一覧表!#REF!),"")</f>
        <v/>
      </c>
      <c r="D34" t="str">
        <f t="shared" si="15"/>
        <v/>
      </c>
      <c r="E34" t="str">
        <f t="shared" si="16"/>
        <v/>
      </c>
      <c r="F34">
        <f t="shared" si="7"/>
        <v>0</v>
      </c>
      <c r="G34">
        <f t="shared" si="8"/>
        <v>0</v>
      </c>
      <c r="H34">
        <f t="shared" si="9"/>
        <v>0</v>
      </c>
      <c r="I34">
        <f t="shared" si="2"/>
        <v>0</v>
      </c>
      <c r="J34">
        <f t="shared" si="3"/>
        <v>0</v>
      </c>
      <c r="K34" t="str">
        <f>IFERROR(IF(一覧表!#REF!="","",一覧表!#REF!),"")</f>
        <v/>
      </c>
      <c r="L34" t="str">
        <f>IFERROR(IF(一覧表!#REF!="","",一覧表!#REF!),"")</f>
        <v/>
      </c>
      <c r="M34" t="str">
        <f>IFERROR(IF(一覧表!#REF!="","",一覧表!#REF!),"")</f>
        <v/>
      </c>
      <c r="N34" t="str">
        <f>IFERROR(IF(一覧表!#REF!="","",一覧表!#REF!),"")</f>
        <v/>
      </c>
      <c r="O34" t="str">
        <f>IFERROR(IF(一覧表!#REF!="","",一覧表!#REF!),"")</f>
        <v/>
      </c>
      <c r="P34" t="str">
        <f>IFERROR(IF(一覧表!#REF!="","",一覧表!#REF!),"")</f>
        <v/>
      </c>
      <c r="Q34" t="str">
        <f t="shared" si="10"/>
        <v/>
      </c>
      <c r="R34" t="str">
        <f>IFERROR(IF(一覧表!#REF!="","",一覧表!#REF!),"")</f>
        <v/>
      </c>
      <c r="S34" t="str">
        <f>IFERROR(IF(一覧表!#REF!="","",一覧表!#REF!),"")</f>
        <v/>
      </c>
      <c r="T34" t="str">
        <f>IFERROR(IF(一覧表!#REF!="","",一覧表!#REF!),"")</f>
        <v/>
      </c>
      <c r="U34" t="str">
        <f t="shared" si="11"/>
        <v/>
      </c>
      <c r="V34" t="str">
        <f>IFERROR(IF(一覧表!#REF!="","",一覧表!#REF!),"")</f>
        <v/>
      </c>
      <c r="W34" t="str">
        <f>IFERROR(IF(一覧表!#REF!="","",一覧表!#REF!),"")</f>
        <v/>
      </c>
      <c r="Y34" t="str">
        <f t="shared" si="12"/>
        <v/>
      </c>
      <c r="Z34" t="str">
        <f t="shared" si="4"/>
        <v>スペースなし</v>
      </c>
      <c r="AA34">
        <f t="shared" si="5"/>
        <v>0</v>
      </c>
      <c r="AB34" t="str">
        <f t="shared" si="13"/>
        <v/>
      </c>
      <c r="AC34" t="str">
        <f t="shared" si="6"/>
        <v/>
      </c>
      <c r="AD34" t="str">
        <f t="shared" si="14"/>
        <v/>
      </c>
    </row>
    <row r="35" spans="1:30" x14ac:dyDescent="0.15">
      <c r="A35">
        <v>33</v>
      </c>
      <c r="B35" t="str">
        <f>IFERROR(IF(一覧表!#REF!="","",一覧表!#REF!),"")</f>
        <v/>
      </c>
      <c r="C35" t="str">
        <f>IFERROR(IF(一覧表!#REF!="","",一覧表!#REF!),"")</f>
        <v/>
      </c>
      <c r="D35" t="str">
        <f t="shared" si="15"/>
        <v/>
      </c>
      <c r="E35" t="str">
        <f t="shared" si="16"/>
        <v/>
      </c>
      <c r="F35">
        <f t="shared" si="7"/>
        <v>0</v>
      </c>
      <c r="G35">
        <f t="shared" si="8"/>
        <v>0</v>
      </c>
      <c r="H35">
        <f t="shared" si="9"/>
        <v>0</v>
      </c>
      <c r="I35">
        <f t="shared" si="2"/>
        <v>0</v>
      </c>
      <c r="J35">
        <f t="shared" si="3"/>
        <v>0</v>
      </c>
      <c r="K35" t="str">
        <f>IFERROR(IF(一覧表!#REF!="","",一覧表!#REF!),"")</f>
        <v/>
      </c>
      <c r="L35" t="str">
        <f>IFERROR(IF(一覧表!#REF!="","",一覧表!#REF!),"")</f>
        <v/>
      </c>
      <c r="M35" t="str">
        <f>IFERROR(IF(一覧表!#REF!="","",一覧表!#REF!),"")</f>
        <v/>
      </c>
      <c r="N35" t="str">
        <f>IFERROR(IF(一覧表!#REF!="","",一覧表!#REF!),"")</f>
        <v/>
      </c>
      <c r="O35" t="str">
        <f>IFERROR(IF(一覧表!#REF!="","",一覧表!#REF!),"")</f>
        <v/>
      </c>
      <c r="P35" t="str">
        <f>IFERROR(IF(一覧表!#REF!="","",一覧表!#REF!),"")</f>
        <v/>
      </c>
      <c r="Q35" t="str">
        <f t="shared" si="10"/>
        <v/>
      </c>
      <c r="R35" t="str">
        <f>IFERROR(IF(一覧表!#REF!="","",一覧表!#REF!),"")</f>
        <v/>
      </c>
      <c r="S35" t="str">
        <f>IFERROR(IF(一覧表!#REF!="","",一覧表!#REF!),"")</f>
        <v/>
      </c>
      <c r="T35" t="str">
        <f>IFERROR(IF(一覧表!#REF!="","",一覧表!#REF!),"")</f>
        <v/>
      </c>
      <c r="U35" t="str">
        <f t="shared" si="11"/>
        <v/>
      </c>
      <c r="V35" t="str">
        <f>IFERROR(IF(一覧表!#REF!="","",一覧表!#REF!),"")</f>
        <v/>
      </c>
      <c r="W35" t="str">
        <f>IFERROR(IF(一覧表!#REF!="","",一覧表!#REF!),"")</f>
        <v/>
      </c>
      <c r="Y35" t="str">
        <f t="shared" si="12"/>
        <v/>
      </c>
      <c r="Z35" t="str">
        <f t="shared" si="4"/>
        <v>スペースなし</v>
      </c>
      <c r="AA35">
        <f t="shared" si="5"/>
        <v>0</v>
      </c>
      <c r="AB35" t="str">
        <f t="shared" si="13"/>
        <v/>
      </c>
      <c r="AC35" t="str">
        <f t="shared" si="6"/>
        <v/>
      </c>
      <c r="AD35" t="str">
        <f t="shared" si="14"/>
        <v/>
      </c>
    </row>
    <row r="36" spans="1:30" x14ac:dyDescent="0.15">
      <c r="A36">
        <v>34</v>
      </c>
      <c r="B36" t="str">
        <f>IFERROR(IF(一覧表!#REF!="","",一覧表!#REF!),"")</f>
        <v/>
      </c>
      <c r="C36" t="str">
        <f>IFERROR(IF(一覧表!#REF!="","",一覧表!#REF!),"")</f>
        <v/>
      </c>
      <c r="D36" t="str">
        <f t="shared" si="15"/>
        <v/>
      </c>
      <c r="E36" t="str">
        <f t="shared" si="16"/>
        <v/>
      </c>
      <c r="F36">
        <f t="shared" si="7"/>
        <v>0</v>
      </c>
      <c r="G36">
        <f t="shared" si="8"/>
        <v>0</v>
      </c>
      <c r="H36">
        <f t="shared" si="9"/>
        <v>0</v>
      </c>
      <c r="I36">
        <f t="shared" si="2"/>
        <v>0</v>
      </c>
      <c r="J36">
        <f t="shared" si="3"/>
        <v>0</v>
      </c>
      <c r="K36" t="str">
        <f>IFERROR(IF(一覧表!#REF!="","",一覧表!#REF!),"")</f>
        <v/>
      </c>
      <c r="L36" t="str">
        <f>IFERROR(IF(一覧表!#REF!="","",一覧表!#REF!),"")</f>
        <v/>
      </c>
      <c r="M36" t="str">
        <f>IFERROR(IF(一覧表!#REF!="","",一覧表!#REF!),"")</f>
        <v/>
      </c>
      <c r="N36" t="str">
        <f>IFERROR(IF(一覧表!#REF!="","",一覧表!#REF!),"")</f>
        <v/>
      </c>
      <c r="O36" t="str">
        <f>IFERROR(IF(一覧表!#REF!="","",一覧表!#REF!),"")</f>
        <v/>
      </c>
      <c r="P36" t="str">
        <f>IFERROR(IF(一覧表!#REF!="","",一覧表!#REF!),"")</f>
        <v/>
      </c>
      <c r="Q36" t="str">
        <f t="shared" si="10"/>
        <v/>
      </c>
      <c r="R36" t="str">
        <f>IFERROR(IF(一覧表!#REF!="","",一覧表!#REF!),"")</f>
        <v/>
      </c>
      <c r="S36" t="str">
        <f>IFERROR(IF(一覧表!#REF!="","",一覧表!#REF!),"")</f>
        <v/>
      </c>
      <c r="T36" t="str">
        <f>IFERROR(IF(一覧表!#REF!="","",一覧表!#REF!),"")</f>
        <v/>
      </c>
      <c r="U36" t="str">
        <f t="shared" si="11"/>
        <v/>
      </c>
      <c r="V36" t="str">
        <f>IFERROR(IF(一覧表!#REF!="","",一覧表!#REF!),"")</f>
        <v/>
      </c>
      <c r="W36" t="str">
        <f>IFERROR(IF(一覧表!#REF!="","",一覧表!#REF!),"")</f>
        <v/>
      </c>
      <c r="Y36" t="str">
        <f t="shared" si="12"/>
        <v/>
      </c>
      <c r="Z36" t="str">
        <f t="shared" si="4"/>
        <v>スペースなし</v>
      </c>
      <c r="AA36">
        <f t="shared" si="5"/>
        <v>0</v>
      </c>
      <c r="AB36" t="str">
        <f t="shared" si="13"/>
        <v/>
      </c>
      <c r="AC36" t="str">
        <f t="shared" si="6"/>
        <v/>
      </c>
      <c r="AD36" t="str">
        <f t="shared" si="14"/>
        <v/>
      </c>
    </row>
    <row r="37" spans="1:30" x14ac:dyDescent="0.15">
      <c r="A37">
        <v>35</v>
      </c>
      <c r="B37" t="str">
        <f>IFERROR(IF(一覧表!#REF!="","",一覧表!#REF!),"")</f>
        <v/>
      </c>
      <c r="C37" t="str">
        <f>IFERROR(IF(一覧表!#REF!="","",一覧表!#REF!),"")</f>
        <v/>
      </c>
      <c r="D37" t="str">
        <f t="shared" si="15"/>
        <v/>
      </c>
      <c r="E37" t="str">
        <f t="shared" si="16"/>
        <v/>
      </c>
      <c r="F37">
        <f t="shared" si="7"/>
        <v>0</v>
      </c>
      <c r="G37">
        <f t="shared" si="8"/>
        <v>0</v>
      </c>
      <c r="H37">
        <f t="shared" si="9"/>
        <v>0</v>
      </c>
      <c r="I37">
        <f t="shared" si="2"/>
        <v>0</v>
      </c>
      <c r="J37">
        <f t="shared" si="3"/>
        <v>0</v>
      </c>
      <c r="K37" t="str">
        <f>IFERROR(IF(一覧表!#REF!="","",一覧表!#REF!),"")</f>
        <v/>
      </c>
      <c r="L37" t="str">
        <f>IFERROR(IF(一覧表!#REF!="","",一覧表!#REF!),"")</f>
        <v/>
      </c>
      <c r="M37" t="str">
        <f>IFERROR(IF(一覧表!#REF!="","",一覧表!#REF!),"")</f>
        <v/>
      </c>
      <c r="N37" t="str">
        <f>IFERROR(IF(一覧表!#REF!="","",一覧表!#REF!),"")</f>
        <v/>
      </c>
      <c r="O37" t="str">
        <f>IFERROR(IF(一覧表!#REF!="","",一覧表!#REF!),"")</f>
        <v/>
      </c>
      <c r="P37" t="str">
        <f>IFERROR(IF(一覧表!#REF!="","",一覧表!#REF!),"")</f>
        <v/>
      </c>
      <c r="Q37" t="str">
        <f t="shared" si="10"/>
        <v/>
      </c>
      <c r="R37" t="str">
        <f>IFERROR(IF(一覧表!#REF!="","",一覧表!#REF!),"")</f>
        <v/>
      </c>
      <c r="S37" t="str">
        <f>IFERROR(IF(一覧表!#REF!="","",一覧表!#REF!),"")</f>
        <v/>
      </c>
      <c r="T37" t="str">
        <f>IFERROR(IF(一覧表!#REF!="","",一覧表!#REF!),"")</f>
        <v/>
      </c>
      <c r="U37" t="str">
        <f t="shared" si="11"/>
        <v/>
      </c>
      <c r="V37" t="str">
        <f>IFERROR(IF(一覧表!#REF!="","",一覧表!#REF!),"")</f>
        <v/>
      </c>
      <c r="W37" t="str">
        <f>IFERROR(IF(一覧表!#REF!="","",一覧表!#REF!),"")</f>
        <v/>
      </c>
      <c r="Y37" t="str">
        <f t="shared" si="12"/>
        <v/>
      </c>
      <c r="Z37" t="str">
        <f t="shared" si="4"/>
        <v>スペースなし</v>
      </c>
      <c r="AA37">
        <f t="shared" si="5"/>
        <v>0</v>
      </c>
      <c r="AB37" t="str">
        <f t="shared" si="13"/>
        <v/>
      </c>
      <c r="AC37" t="str">
        <f t="shared" si="6"/>
        <v/>
      </c>
      <c r="AD37" t="str">
        <f t="shared" si="14"/>
        <v/>
      </c>
    </row>
    <row r="38" spans="1:30" x14ac:dyDescent="0.15">
      <c r="A38">
        <v>36</v>
      </c>
      <c r="B38" t="str">
        <f>IFERROR(IF(一覧表!B41="","",一覧表!B41),"")</f>
        <v/>
      </c>
      <c r="C38" t="str">
        <f>IFERROR(IF(一覧表!C41="","",一覧表!C41),"")</f>
        <v/>
      </c>
      <c r="D38" t="str">
        <f t="shared" si="15"/>
        <v/>
      </c>
      <c r="E38" t="str">
        <f t="shared" si="16"/>
        <v/>
      </c>
      <c r="F38">
        <f t="shared" si="7"/>
        <v>0</v>
      </c>
      <c r="G38">
        <f t="shared" si="8"/>
        <v>0</v>
      </c>
      <c r="H38">
        <f t="shared" si="9"/>
        <v>0</v>
      </c>
      <c r="I38">
        <f t="shared" si="2"/>
        <v>0</v>
      </c>
      <c r="J38">
        <f t="shared" si="3"/>
        <v>0</v>
      </c>
      <c r="K38" t="str">
        <f>IFERROR(IF(一覧表!D41="","",一覧表!D41),"")</f>
        <v/>
      </c>
      <c r="L38" t="str">
        <f>IFERROR(IF(一覧表!E41="","",一覧表!E41),"")</f>
        <v/>
      </c>
      <c r="M38" t="str">
        <f>IFERROR(IF(一覧表!F41="","",一覧表!F41),"")</f>
        <v/>
      </c>
      <c r="N38" t="str">
        <f>IFERROR(IF(一覧表!G41="","",一覧表!G41),"")</f>
        <v/>
      </c>
      <c r="O38" t="str">
        <f>IFERROR(IF(一覧表!H41="","",一覧表!H41),"")</f>
        <v/>
      </c>
      <c r="P38" t="str">
        <f>IFERROR(IF(一覧表!I41="","",一覧表!I41),"")</f>
        <v/>
      </c>
      <c r="Q38" t="str">
        <f t="shared" si="10"/>
        <v/>
      </c>
      <c r="R38" t="str">
        <f>IFERROR(IF(一覧表!J41="","",一覧表!J41),"")</f>
        <v/>
      </c>
      <c r="S38" t="str">
        <f>IFERROR(IF(一覧表!K41="","",一覧表!K41),"")</f>
        <v/>
      </c>
      <c r="T38" t="str">
        <f>IFERROR(IF(一覧表!L41="","",一覧表!L41),"")</f>
        <v/>
      </c>
      <c r="U38" t="str">
        <f t="shared" si="11"/>
        <v/>
      </c>
      <c r="V38" t="str">
        <f>IFERROR(IF(一覧表!M41="","",一覧表!M41),"")</f>
        <v/>
      </c>
      <c r="W38" t="str">
        <f>IFERROR(IF(一覧表!N41="","",一覧表!N41),"")</f>
        <v/>
      </c>
      <c r="Y38" t="str">
        <f t="shared" si="12"/>
        <v/>
      </c>
      <c r="Z38" t="str">
        <f t="shared" si="4"/>
        <v>スペースなし</v>
      </c>
      <c r="AA38">
        <f t="shared" si="5"/>
        <v>0</v>
      </c>
      <c r="AB38" t="str">
        <f t="shared" si="13"/>
        <v/>
      </c>
      <c r="AC38" t="str">
        <f t="shared" si="6"/>
        <v/>
      </c>
      <c r="AD38" t="str">
        <f t="shared" si="14"/>
        <v/>
      </c>
    </row>
    <row r="39" spans="1:30" x14ac:dyDescent="0.15">
      <c r="A39">
        <v>37</v>
      </c>
      <c r="B39" t="str">
        <f>IFERROR(IF(一覧表!B42="","",一覧表!B42),"")</f>
        <v/>
      </c>
      <c r="C39" t="str">
        <f>IFERROR(IF(一覧表!C42="","",一覧表!C42),"")</f>
        <v/>
      </c>
      <c r="D39" t="str">
        <f t="shared" si="15"/>
        <v/>
      </c>
      <c r="E39" t="str">
        <f t="shared" si="16"/>
        <v/>
      </c>
      <c r="F39">
        <f t="shared" si="7"/>
        <v>0</v>
      </c>
      <c r="G39">
        <f t="shared" si="8"/>
        <v>0</v>
      </c>
      <c r="H39">
        <f t="shared" si="9"/>
        <v>0</v>
      </c>
      <c r="I39">
        <f t="shared" si="2"/>
        <v>0</v>
      </c>
      <c r="J39">
        <f t="shared" si="3"/>
        <v>0</v>
      </c>
      <c r="K39" t="str">
        <f>IFERROR(IF(一覧表!D42="","",一覧表!D42),"")</f>
        <v/>
      </c>
      <c r="L39" t="str">
        <f>IFERROR(IF(一覧表!E42="","",一覧表!E42),"")</f>
        <v/>
      </c>
      <c r="M39" t="str">
        <f>IFERROR(IF(一覧表!F42="","",一覧表!F42),"")</f>
        <v/>
      </c>
      <c r="N39" t="str">
        <f>IFERROR(IF(一覧表!G42="","",一覧表!G42),"")</f>
        <v/>
      </c>
      <c r="O39" t="str">
        <f>IFERROR(IF(一覧表!H42="","",一覧表!H42),"")</f>
        <v/>
      </c>
      <c r="P39" t="str">
        <f>IFERROR(IF(一覧表!I42="","",一覧表!I42),"")</f>
        <v/>
      </c>
      <c r="Q39" t="str">
        <f t="shared" si="10"/>
        <v/>
      </c>
      <c r="R39" t="str">
        <f>IFERROR(IF(一覧表!J42="","",一覧表!J42),"")</f>
        <v/>
      </c>
      <c r="S39" t="str">
        <f>IFERROR(IF(一覧表!K42="","",一覧表!K42),"")</f>
        <v/>
      </c>
      <c r="T39" t="str">
        <f>IFERROR(IF(一覧表!L42="","",一覧表!L42),"")</f>
        <v/>
      </c>
      <c r="U39" t="str">
        <f t="shared" si="11"/>
        <v/>
      </c>
      <c r="V39" t="str">
        <f>IFERROR(IF(一覧表!M42="","",一覧表!M42),"")</f>
        <v/>
      </c>
      <c r="W39" t="str">
        <f>IFERROR(IF(一覧表!N42="","",一覧表!N42),"")</f>
        <v/>
      </c>
      <c r="Y39" t="str">
        <f t="shared" si="12"/>
        <v/>
      </c>
      <c r="Z39" t="str">
        <f t="shared" si="4"/>
        <v>スペースなし</v>
      </c>
      <c r="AA39">
        <f t="shared" si="5"/>
        <v>0</v>
      </c>
      <c r="AB39" t="str">
        <f t="shared" si="13"/>
        <v/>
      </c>
      <c r="AC39" t="str">
        <f t="shared" si="6"/>
        <v/>
      </c>
      <c r="AD39" t="str">
        <f t="shared" si="14"/>
        <v/>
      </c>
    </row>
    <row r="40" spans="1:30" x14ac:dyDescent="0.15">
      <c r="A40">
        <v>38</v>
      </c>
      <c r="B40" t="str">
        <f>IFERROR(IF(一覧表!B43="","",一覧表!B43),"")</f>
        <v/>
      </c>
      <c r="C40" t="str">
        <f>IFERROR(IF(一覧表!C43="","",一覧表!C43),"")</f>
        <v/>
      </c>
      <c r="D40" t="str">
        <f t="shared" si="15"/>
        <v/>
      </c>
      <c r="E40" t="str">
        <f t="shared" si="16"/>
        <v/>
      </c>
      <c r="F40">
        <f t="shared" si="7"/>
        <v>0</v>
      </c>
      <c r="G40">
        <f t="shared" si="8"/>
        <v>0</v>
      </c>
      <c r="H40">
        <f t="shared" si="9"/>
        <v>0</v>
      </c>
      <c r="I40">
        <f t="shared" si="2"/>
        <v>0</v>
      </c>
      <c r="J40">
        <f t="shared" si="3"/>
        <v>0</v>
      </c>
      <c r="K40" t="str">
        <f>IFERROR(IF(一覧表!D43="","",一覧表!D43),"")</f>
        <v/>
      </c>
      <c r="L40" t="str">
        <f>IFERROR(IF(一覧表!E43="","",一覧表!E43),"")</f>
        <v/>
      </c>
      <c r="M40" t="str">
        <f>IFERROR(IF(一覧表!F43="","",一覧表!F43),"")</f>
        <v/>
      </c>
      <c r="N40" t="str">
        <f>IFERROR(IF(一覧表!G43="","",一覧表!G43),"")</f>
        <v/>
      </c>
      <c r="O40" t="str">
        <f>IFERROR(IF(一覧表!H43="","",一覧表!H43),"")</f>
        <v/>
      </c>
      <c r="P40" t="str">
        <f>IFERROR(IF(一覧表!I43="","",一覧表!I43),"")</f>
        <v/>
      </c>
      <c r="Q40" t="str">
        <f t="shared" si="10"/>
        <v/>
      </c>
      <c r="R40" t="str">
        <f>IFERROR(IF(一覧表!J43="","",一覧表!J43),"")</f>
        <v/>
      </c>
      <c r="S40" t="str">
        <f>IFERROR(IF(一覧表!K43="","",一覧表!K43),"")</f>
        <v/>
      </c>
      <c r="T40" t="str">
        <f>IFERROR(IF(一覧表!L43="","",一覧表!L43),"")</f>
        <v/>
      </c>
      <c r="U40" t="str">
        <f t="shared" si="11"/>
        <v/>
      </c>
      <c r="V40" t="str">
        <f>IFERROR(IF(一覧表!M43="","",一覧表!M43),"")</f>
        <v/>
      </c>
      <c r="W40" t="str">
        <f>IFERROR(IF(一覧表!N43="","",一覧表!N43),"")</f>
        <v/>
      </c>
      <c r="Y40" t="str">
        <f t="shared" si="12"/>
        <v/>
      </c>
      <c r="Z40" t="str">
        <f t="shared" si="4"/>
        <v>スペースなし</v>
      </c>
      <c r="AA40">
        <f t="shared" si="5"/>
        <v>0</v>
      </c>
      <c r="AB40" t="str">
        <f t="shared" si="13"/>
        <v/>
      </c>
      <c r="AC40" t="str">
        <f t="shared" si="6"/>
        <v/>
      </c>
      <c r="AD40" t="str">
        <f t="shared" si="14"/>
        <v/>
      </c>
    </row>
    <row r="41" spans="1:30" x14ac:dyDescent="0.15">
      <c r="A41">
        <v>39</v>
      </c>
      <c r="B41" t="str">
        <f>IFERROR(IF(一覧表!B44="","",一覧表!B44),"")</f>
        <v/>
      </c>
      <c r="C41" t="str">
        <f>IFERROR(IF(一覧表!C44="","",一覧表!C44),"")</f>
        <v/>
      </c>
      <c r="D41" t="str">
        <f t="shared" si="15"/>
        <v/>
      </c>
      <c r="E41" t="str">
        <f t="shared" si="16"/>
        <v/>
      </c>
      <c r="F41">
        <f t="shared" si="7"/>
        <v>0</v>
      </c>
      <c r="G41">
        <f t="shared" si="8"/>
        <v>0</v>
      </c>
      <c r="H41">
        <f t="shared" si="9"/>
        <v>0</v>
      </c>
      <c r="I41">
        <f t="shared" si="2"/>
        <v>0</v>
      </c>
      <c r="J41">
        <f t="shared" si="3"/>
        <v>0</v>
      </c>
      <c r="K41" t="str">
        <f>IFERROR(IF(一覧表!D44="","",一覧表!D44),"")</f>
        <v/>
      </c>
      <c r="L41" t="str">
        <f>IFERROR(IF(一覧表!E44="","",一覧表!E44),"")</f>
        <v/>
      </c>
      <c r="M41" t="str">
        <f>IFERROR(IF(一覧表!F44="","",一覧表!F44),"")</f>
        <v/>
      </c>
      <c r="N41" t="str">
        <f>IFERROR(IF(一覧表!G44="","",一覧表!G44),"")</f>
        <v/>
      </c>
      <c r="O41" t="str">
        <f>IFERROR(IF(一覧表!H44="","",一覧表!H44),"")</f>
        <v/>
      </c>
      <c r="P41" t="str">
        <f>IFERROR(IF(一覧表!I44="","",一覧表!I44),"")</f>
        <v/>
      </c>
      <c r="Q41" t="str">
        <f t="shared" si="10"/>
        <v/>
      </c>
      <c r="R41" t="str">
        <f>IFERROR(IF(一覧表!J44="","",一覧表!J44),"")</f>
        <v/>
      </c>
      <c r="S41" t="str">
        <f>IFERROR(IF(一覧表!K44="","",一覧表!K44),"")</f>
        <v/>
      </c>
      <c r="T41" t="str">
        <f>IFERROR(IF(一覧表!L44="","",一覧表!L44),"")</f>
        <v/>
      </c>
      <c r="U41" t="str">
        <f t="shared" si="11"/>
        <v/>
      </c>
      <c r="V41" t="str">
        <f>IFERROR(IF(一覧表!M44="","",一覧表!M44),"")</f>
        <v/>
      </c>
      <c r="W41" t="str">
        <f>IFERROR(IF(一覧表!N44="","",一覧表!N44),"")</f>
        <v/>
      </c>
      <c r="Y41" t="str">
        <f t="shared" si="12"/>
        <v/>
      </c>
      <c r="Z41" t="str">
        <f t="shared" si="4"/>
        <v>スペースなし</v>
      </c>
      <c r="AA41">
        <f t="shared" si="5"/>
        <v>0</v>
      </c>
      <c r="AB41" t="str">
        <f t="shared" si="13"/>
        <v/>
      </c>
      <c r="AC41" t="str">
        <f t="shared" si="6"/>
        <v/>
      </c>
      <c r="AD41" t="str">
        <f t="shared" si="14"/>
        <v/>
      </c>
    </row>
    <row r="42" spans="1:30" x14ac:dyDescent="0.15">
      <c r="A42">
        <v>40</v>
      </c>
      <c r="B42" t="str">
        <f>IFERROR(IF(一覧表!B45="","",一覧表!B45),"")</f>
        <v/>
      </c>
      <c r="C42" t="str">
        <f>IFERROR(IF(一覧表!C45="","",一覧表!C45),"")</f>
        <v/>
      </c>
      <c r="D42" t="str">
        <f t="shared" si="15"/>
        <v/>
      </c>
      <c r="E42" t="str">
        <f t="shared" si="16"/>
        <v/>
      </c>
      <c r="F42">
        <f t="shared" si="7"/>
        <v>0</v>
      </c>
      <c r="G42">
        <f t="shared" si="8"/>
        <v>0</v>
      </c>
      <c r="H42">
        <f t="shared" si="9"/>
        <v>0</v>
      </c>
      <c r="I42">
        <f t="shared" si="2"/>
        <v>0</v>
      </c>
      <c r="J42">
        <f t="shared" si="3"/>
        <v>0</v>
      </c>
      <c r="K42" t="str">
        <f>IFERROR(IF(一覧表!D45="","",一覧表!D45),"")</f>
        <v/>
      </c>
      <c r="L42" t="str">
        <f>IFERROR(IF(一覧表!E45="","",一覧表!E45),"")</f>
        <v/>
      </c>
      <c r="M42" t="str">
        <f>IFERROR(IF(一覧表!F45="","",一覧表!F45),"")</f>
        <v/>
      </c>
      <c r="N42" t="str">
        <f>IFERROR(IF(一覧表!G45="","",一覧表!G45),"")</f>
        <v/>
      </c>
      <c r="O42" t="str">
        <f>IFERROR(IF(一覧表!H45="","",一覧表!H45),"")</f>
        <v/>
      </c>
      <c r="P42" t="str">
        <f>IFERROR(IF(一覧表!I45="","",一覧表!I45),"")</f>
        <v/>
      </c>
      <c r="Q42" t="str">
        <f t="shared" si="10"/>
        <v/>
      </c>
      <c r="R42" t="str">
        <f>IFERROR(IF(一覧表!J45="","",一覧表!J45),"")</f>
        <v/>
      </c>
      <c r="S42" t="str">
        <f>IFERROR(IF(一覧表!K45="","",一覧表!K45),"")</f>
        <v/>
      </c>
      <c r="T42" t="str">
        <f>IFERROR(IF(一覧表!L45="","",一覧表!L45),"")</f>
        <v/>
      </c>
      <c r="U42" t="str">
        <f t="shared" si="11"/>
        <v/>
      </c>
      <c r="V42" t="str">
        <f>IFERROR(IF(一覧表!M45="","",一覧表!M45),"")</f>
        <v/>
      </c>
      <c r="W42" t="str">
        <f>IFERROR(IF(一覧表!N45="","",一覧表!N45),"")</f>
        <v/>
      </c>
      <c r="Y42" t="str">
        <f t="shared" si="12"/>
        <v/>
      </c>
      <c r="Z42" t="str">
        <f t="shared" si="4"/>
        <v>スペースなし</v>
      </c>
      <c r="AA42">
        <f t="shared" si="5"/>
        <v>0</v>
      </c>
      <c r="AB42" t="str">
        <f t="shared" si="13"/>
        <v/>
      </c>
      <c r="AC42" t="str">
        <f t="shared" si="6"/>
        <v/>
      </c>
      <c r="AD42" t="str">
        <f t="shared" si="14"/>
        <v/>
      </c>
    </row>
    <row r="43" spans="1:30" x14ac:dyDescent="0.15">
      <c r="A43">
        <v>41</v>
      </c>
      <c r="B43" t="str">
        <f>IFERROR(IF(一覧表!B46="","",一覧表!B46),"")</f>
        <v/>
      </c>
      <c r="C43" t="str">
        <f>IFERROR(IF(一覧表!C46="","",一覧表!C46),"")</f>
        <v/>
      </c>
      <c r="D43" t="str">
        <f t="shared" si="15"/>
        <v/>
      </c>
      <c r="E43" t="str">
        <f t="shared" si="16"/>
        <v/>
      </c>
      <c r="F43">
        <f t="shared" si="7"/>
        <v>0</v>
      </c>
      <c r="G43">
        <f t="shared" si="8"/>
        <v>0</v>
      </c>
      <c r="H43">
        <f t="shared" si="9"/>
        <v>0</v>
      </c>
      <c r="I43">
        <f t="shared" si="2"/>
        <v>0</v>
      </c>
      <c r="J43">
        <f t="shared" si="3"/>
        <v>0</v>
      </c>
      <c r="K43" t="str">
        <f>IFERROR(IF(一覧表!D46="","",一覧表!D46),"")</f>
        <v/>
      </c>
      <c r="L43" t="str">
        <f>IFERROR(IF(一覧表!E46="","",一覧表!E46),"")</f>
        <v/>
      </c>
      <c r="M43" t="str">
        <f>IFERROR(IF(一覧表!F46="","",一覧表!F46),"")</f>
        <v/>
      </c>
      <c r="N43" t="str">
        <f>IFERROR(IF(一覧表!G46="","",一覧表!G46),"")</f>
        <v/>
      </c>
      <c r="O43" t="str">
        <f>IFERROR(IF(一覧表!H46="","",一覧表!H46),"")</f>
        <v/>
      </c>
      <c r="P43" t="str">
        <f>IFERROR(IF(一覧表!I46="","",一覧表!I46),"")</f>
        <v/>
      </c>
      <c r="Q43" t="str">
        <f t="shared" si="10"/>
        <v/>
      </c>
      <c r="R43" t="str">
        <f>IFERROR(IF(一覧表!J46="","",一覧表!J46),"")</f>
        <v/>
      </c>
      <c r="S43" t="str">
        <f>IFERROR(IF(一覧表!K46="","",一覧表!K46),"")</f>
        <v/>
      </c>
      <c r="T43" t="str">
        <f>IFERROR(IF(一覧表!L46="","",一覧表!L46),"")</f>
        <v/>
      </c>
      <c r="U43" t="str">
        <f t="shared" si="11"/>
        <v/>
      </c>
      <c r="V43" t="str">
        <f>IFERROR(IF(一覧表!M46="","",一覧表!M46),"")</f>
        <v/>
      </c>
      <c r="W43" t="str">
        <f>IFERROR(IF(一覧表!N46="","",一覧表!N46),"")</f>
        <v/>
      </c>
      <c r="Y43" t="str">
        <f t="shared" si="12"/>
        <v/>
      </c>
      <c r="Z43" t="str">
        <f t="shared" si="4"/>
        <v>スペースなし</v>
      </c>
      <c r="AA43">
        <f t="shared" si="5"/>
        <v>0</v>
      </c>
      <c r="AB43" t="str">
        <f t="shared" si="13"/>
        <v/>
      </c>
      <c r="AC43" t="str">
        <f t="shared" si="6"/>
        <v/>
      </c>
      <c r="AD43" t="str">
        <f t="shared" si="14"/>
        <v/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F7E1-DB92-4C02-B6E8-CF6B26A667DD}">
  <dimension ref="A1:X37"/>
  <sheetViews>
    <sheetView workbookViewId="0">
      <selection activeCell="F13" sqref="F13"/>
    </sheetView>
  </sheetViews>
  <sheetFormatPr defaultRowHeight="13.5" x14ac:dyDescent="0.15"/>
  <cols>
    <col min="1" max="1" width="11.875" bestFit="1" customWidth="1"/>
    <col min="2" max="2" width="13.875" bestFit="1" customWidth="1"/>
    <col min="3" max="3" width="4.625" customWidth="1"/>
    <col min="5" max="5" width="13.875" bestFit="1" customWidth="1"/>
    <col min="6" max="6" width="4.625" customWidth="1"/>
    <col min="7" max="7" width="11.875" bestFit="1" customWidth="1"/>
    <col min="8" max="8" width="17.25" bestFit="1" customWidth="1"/>
    <col min="9" max="9" width="4.625" customWidth="1"/>
    <col min="10" max="10" width="11.875" bestFit="1" customWidth="1"/>
    <col min="11" max="11" width="13.875" bestFit="1" customWidth="1"/>
    <col min="12" max="12" width="4.625" customWidth="1"/>
    <col min="13" max="13" width="11.875" bestFit="1" customWidth="1"/>
    <col min="14" max="14" width="18.375" bestFit="1" customWidth="1"/>
    <col min="15" max="15" width="4.625" customWidth="1"/>
    <col min="16" max="16" width="11.875" bestFit="1" customWidth="1"/>
    <col min="17" max="17" width="10.5" bestFit="1" customWidth="1"/>
    <col min="18" max="18" width="4.625" customWidth="1"/>
    <col min="19" max="19" width="11.875" bestFit="1" customWidth="1"/>
    <col min="20" max="20" width="15" bestFit="1" customWidth="1"/>
    <col min="22" max="22" width="13" bestFit="1" customWidth="1"/>
  </cols>
  <sheetData>
    <row r="1" spans="1:24" x14ac:dyDescent="0.15">
      <c r="A1" s="108" t="s">
        <v>279</v>
      </c>
      <c r="B1" s="108"/>
      <c r="D1" s="119"/>
      <c r="E1" s="119"/>
      <c r="G1" s="119"/>
      <c r="H1" s="119"/>
      <c r="J1" s="119"/>
      <c r="K1" s="119"/>
      <c r="M1" s="119"/>
      <c r="N1" s="119"/>
      <c r="P1" s="119"/>
      <c r="Q1" s="119"/>
      <c r="S1" s="119"/>
      <c r="T1" s="119"/>
      <c r="V1" t="s">
        <v>280</v>
      </c>
    </row>
    <row r="2" spans="1:24" x14ac:dyDescent="0.15">
      <c r="A2" s="4" t="s">
        <v>28</v>
      </c>
      <c r="B2" s="3" t="s">
        <v>10</v>
      </c>
      <c r="D2" s="40"/>
      <c r="E2" s="41"/>
      <c r="G2" s="40"/>
      <c r="H2" s="41"/>
      <c r="I2" s="41"/>
      <c r="J2" s="40"/>
      <c r="K2" s="41"/>
      <c r="M2" s="40"/>
      <c r="N2" s="37"/>
      <c r="P2" s="40"/>
      <c r="Q2" s="41"/>
      <c r="S2" s="40"/>
      <c r="T2" s="41"/>
      <c r="V2" t="s">
        <v>310</v>
      </c>
      <c r="X2" t="s">
        <v>311</v>
      </c>
    </row>
    <row r="3" spans="1:24" x14ac:dyDescent="0.15">
      <c r="A3" s="2" t="s">
        <v>255</v>
      </c>
      <c r="B3" s="2" t="s">
        <v>260</v>
      </c>
      <c r="D3" s="1"/>
      <c r="E3" s="1"/>
      <c r="G3" s="1"/>
      <c r="H3" s="1"/>
      <c r="I3" s="1"/>
      <c r="J3" s="1"/>
      <c r="K3" s="1"/>
      <c r="M3" s="1"/>
      <c r="N3" s="1"/>
      <c r="P3" s="1"/>
      <c r="Q3" s="1"/>
      <c r="S3" s="1"/>
      <c r="T3" s="1"/>
      <c r="V3" t="s">
        <v>281</v>
      </c>
      <c r="X3" t="s">
        <v>312</v>
      </c>
    </row>
    <row r="4" spans="1:24" x14ac:dyDescent="0.15">
      <c r="A4" s="2" t="s">
        <v>256</v>
      </c>
      <c r="B4" s="2" t="s">
        <v>261</v>
      </c>
      <c r="D4" s="1"/>
      <c r="E4" s="1"/>
      <c r="G4" s="1"/>
      <c r="H4" s="1"/>
      <c r="I4" s="1"/>
      <c r="J4" s="1"/>
      <c r="K4" s="1"/>
      <c r="M4" s="1"/>
      <c r="N4" s="1"/>
      <c r="P4" s="1"/>
      <c r="Q4" s="1"/>
      <c r="S4" s="1"/>
      <c r="T4" s="1"/>
      <c r="V4" s="1" t="s">
        <v>282</v>
      </c>
      <c r="X4" s="37" t="s">
        <v>313</v>
      </c>
    </row>
    <row r="5" spans="1:24" x14ac:dyDescent="0.15">
      <c r="A5" s="2" t="s">
        <v>257</v>
      </c>
      <c r="B5" s="2" t="s">
        <v>262</v>
      </c>
      <c r="D5" s="1"/>
      <c r="E5" s="1"/>
      <c r="G5" s="1"/>
      <c r="H5" s="1"/>
      <c r="I5" s="1"/>
      <c r="J5" s="1"/>
      <c r="K5" s="1"/>
      <c r="M5" s="1"/>
      <c r="N5" s="1"/>
      <c r="P5" s="1"/>
      <c r="Q5" s="1"/>
      <c r="S5" s="1"/>
      <c r="T5" s="1"/>
      <c r="V5" s="1" t="s">
        <v>283</v>
      </c>
    </row>
    <row r="6" spans="1:24" x14ac:dyDescent="0.15">
      <c r="A6" s="2" t="s">
        <v>35</v>
      </c>
      <c r="B6" s="2" t="s">
        <v>36</v>
      </c>
      <c r="D6" s="42"/>
      <c r="E6" s="1"/>
      <c r="G6" s="1"/>
      <c r="H6" s="1"/>
      <c r="I6" s="1"/>
      <c r="J6" s="1"/>
      <c r="K6" s="1"/>
      <c r="M6" s="1"/>
      <c r="N6" s="1"/>
      <c r="P6" s="1"/>
      <c r="Q6" s="1"/>
      <c r="S6" s="1"/>
      <c r="T6" s="1"/>
      <c r="V6" s="1" t="s">
        <v>289</v>
      </c>
    </row>
    <row r="7" spans="1:24" x14ac:dyDescent="0.15">
      <c r="A7" s="2" t="s">
        <v>263</v>
      </c>
      <c r="B7" s="2" t="s">
        <v>264</v>
      </c>
      <c r="D7" s="1"/>
      <c r="E7" s="1"/>
      <c r="G7" s="1"/>
      <c r="H7" s="1"/>
      <c r="I7" s="1"/>
      <c r="J7" s="1"/>
      <c r="K7" s="1"/>
      <c r="M7" s="42"/>
      <c r="N7" s="1"/>
      <c r="P7" s="1"/>
      <c r="Q7" s="1"/>
      <c r="S7" s="1"/>
      <c r="T7" s="1"/>
      <c r="V7" s="1" t="s">
        <v>284</v>
      </c>
    </row>
    <row r="8" spans="1:24" x14ac:dyDescent="0.15">
      <c r="A8" s="2" t="s">
        <v>37</v>
      </c>
      <c r="B8" s="2" t="s">
        <v>16</v>
      </c>
      <c r="D8" s="1"/>
      <c r="E8" s="1"/>
      <c r="G8" s="1"/>
      <c r="H8" s="1"/>
      <c r="I8" s="1"/>
      <c r="J8" s="1"/>
      <c r="K8" s="1"/>
      <c r="M8" s="1"/>
      <c r="N8" s="1"/>
      <c r="P8" s="1"/>
      <c r="Q8" s="1"/>
      <c r="S8" s="1"/>
      <c r="T8" s="1"/>
      <c r="V8" s="1" t="s">
        <v>285</v>
      </c>
    </row>
    <row r="9" spans="1:24" x14ac:dyDescent="0.15">
      <c r="A9" s="2" t="s">
        <v>258</v>
      </c>
      <c r="B9" s="2" t="s">
        <v>265</v>
      </c>
      <c r="D9" s="1"/>
      <c r="E9" s="1"/>
      <c r="G9" s="1"/>
      <c r="H9" s="1"/>
      <c r="I9" s="1"/>
      <c r="J9" s="1"/>
      <c r="K9" s="1"/>
      <c r="M9" s="1"/>
      <c r="N9" s="1"/>
      <c r="P9" s="1"/>
      <c r="Q9" s="1"/>
      <c r="S9" s="1"/>
      <c r="T9" s="1"/>
      <c r="V9" s="1" t="s">
        <v>286</v>
      </c>
    </row>
    <row r="10" spans="1:24" x14ac:dyDescent="0.15">
      <c r="A10" s="2" t="s">
        <v>266</v>
      </c>
      <c r="B10" s="2" t="s">
        <v>267</v>
      </c>
      <c r="D10" s="1"/>
      <c r="E10" s="1"/>
      <c r="G10" s="1"/>
      <c r="H10" s="1"/>
      <c r="I10" s="1"/>
      <c r="J10" s="1"/>
      <c r="K10" s="1"/>
      <c r="M10" s="1"/>
      <c r="N10" s="1"/>
      <c r="P10" s="1"/>
      <c r="Q10" s="1"/>
      <c r="S10" s="1"/>
      <c r="T10" s="1"/>
      <c r="V10" s="1" t="s">
        <v>287</v>
      </c>
    </row>
    <row r="11" spans="1:24" x14ac:dyDescent="0.15">
      <c r="A11" s="2" t="s">
        <v>259</v>
      </c>
      <c r="B11" s="2" t="s">
        <v>268</v>
      </c>
      <c r="D11" s="1"/>
      <c r="E11" s="1"/>
      <c r="G11" s="1"/>
      <c r="H11" s="1"/>
      <c r="I11" s="1"/>
      <c r="J11" s="1"/>
      <c r="K11" s="1"/>
      <c r="M11" s="43"/>
      <c r="N11" s="43"/>
      <c r="P11" s="43"/>
      <c r="Q11" s="43"/>
      <c r="S11" s="43"/>
      <c r="T11" s="43"/>
      <c r="V11" s="1" t="s">
        <v>288</v>
      </c>
    </row>
    <row r="12" spans="1:24" x14ac:dyDescent="0.15">
      <c r="A12" s="2" t="s">
        <v>272</v>
      </c>
      <c r="B12" s="2" t="s">
        <v>269</v>
      </c>
      <c r="D12" s="1"/>
      <c r="E12" s="1"/>
      <c r="G12" s="1"/>
      <c r="H12" s="1"/>
      <c r="I12" s="1"/>
      <c r="J12" s="1"/>
      <c r="K12" s="1"/>
      <c r="M12" s="1"/>
      <c r="N12" s="1"/>
      <c r="P12" s="1"/>
      <c r="Q12" s="43"/>
      <c r="S12" s="1"/>
      <c r="T12" s="43"/>
      <c r="V12" s="1" t="s">
        <v>290</v>
      </c>
    </row>
    <row r="13" spans="1:24" x14ac:dyDescent="0.15">
      <c r="A13" s="2" t="s">
        <v>273</v>
      </c>
      <c r="B13" s="2" t="s">
        <v>274</v>
      </c>
      <c r="D13" s="43"/>
      <c r="E13" s="43"/>
      <c r="G13" s="1"/>
      <c r="H13" s="1"/>
      <c r="I13" s="1"/>
      <c r="J13" s="1"/>
      <c r="K13" s="1"/>
      <c r="M13" s="1"/>
      <c r="N13" s="43"/>
      <c r="P13" s="1"/>
      <c r="Q13" s="1"/>
      <c r="S13" s="1"/>
      <c r="T13" s="1"/>
      <c r="V13" s="1" t="s">
        <v>291</v>
      </c>
    </row>
    <row r="14" spans="1:24" x14ac:dyDescent="0.15">
      <c r="A14" s="2" t="s">
        <v>38</v>
      </c>
      <c r="B14" s="2" t="s">
        <v>17</v>
      </c>
      <c r="G14" s="43"/>
      <c r="H14" s="43"/>
      <c r="I14" s="43"/>
      <c r="J14" s="1"/>
      <c r="K14" s="1"/>
      <c r="M14" s="1"/>
      <c r="N14" s="1"/>
      <c r="P14" s="1"/>
      <c r="Q14" s="1"/>
      <c r="S14" s="1"/>
      <c r="T14" s="1"/>
      <c r="V14" s="1" t="s">
        <v>292</v>
      </c>
    </row>
    <row r="15" spans="1:24" x14ac:dyDescent="0.15">
      <c r="A15" s="11" t="s">
        <v>39</v>
      </c>
      <c r="B15" s="11" t="s">
        <v>48</v>
      </c>
      <c r="G15" s="1"/>
      <c r="H15" s="43"/>
      <c r="I15" s="43"/>
      <c r="J15" s="43"/>
      <c r="K15" s="43"/>
      <c r="M15" s="1"/>
      <c r="N15" s="1"/>
      <c r="P15" s="1"/>
      <c r="Q15" s="1"/>
      <c r="S15" s="1"/>
      <c r="T15" s="1"/>
      <c r="V15" s="1" t="s">
        <v>293</v>
      </c>
    </row>
    <row r="16" spans="1:24" x14ac:dyDescent="0.15">
      <c r="A16" s="2" t="s">
        <v>40</v>
      </c>
      <c r="B16" s="11" t="s">
        <v>49</v>
      </c>
      <c r="G16" s="1"/>
      <c r="H16" s="1"/>
      <c r="I16" s="1"/>
      <c r="J16" s="1"/>
      <c r="K16" s="43"/>
      <c r="M16" s="1"/>
      <c r="N16" s="1"/>
      <c r="P16" s="1"/>
      <c r="Q16" s="1"/>
      <c r="S16" s="43"/>
      <c r="T16" s="43"/>
      <c r="V16" s="1" t="s">
        <v>294</v>
      </c>
    </row>
    <row r="17" spans="1:22" x14ac:dyDescent="0.15">
      <c r="A17" s="2" t="s">
        <v>4</v>
      </c>
      <c r="B17" s="2" t="s">
        <v>41</v>
      </c>
      <c r="G17" s="1"/>
      <c r="H17" s="1"/>
      <c r="I17" s="1"/>
      <c r="J17" s="1"/>
      <c r="K17" s="1"/>
      <c r="M17" s="1"/>
      <c r="N17" s="1"/>
      <c r="P17" s="43"/>
      <c r="Q17" s="43"/>
      <c r="S17" s="43"/>
      <c r="T17" s="43"/>
      <c r="V17" s="1" t="s">
        <v>295</v>
      </c>
    </row>
    <row r="18" spans="1:22" x14ac:dyDescent="0.15">
      <c r="A18" s="2" t="s">
        <v>270</v>
      </c>
      <c r="B18" s="2" t="s">
        <v>271</v>
      </c>
      <c r="G18" s="1"/>
      <c r="H18" s="1"/>
      <c r="I18" s="1"/>
      <c r="J18" s="1"/>
      <c r="K18" s="1"/>
      <c r="M18" s="43"/>
      <c r="N18" s="43"/>
      <c r="P18" s="43"/>
      <c r="Q18" s="43"/>
      <c r="V18" s="1" t="s">
        <v>296</v>
      </c>
    </row>
    <row r="19" spans="1:22" x14ac:dyDescent="0.15">
      <c r="A19" s="2" t="s">
        <v>42</v>
      </c>
      <c r="B19" s="2" t="s">
        <v>43</v>
      </c>
      <c r="G19" s="43"/>
      <c r="H19" s="43"/>
      <c r="I19" s="43"/>
      <c r="J19" s="1"/>
      <c r="K19" s="1"/>
      <c r="M19" s="43"/>
      <c r="N19" s="43"/>
      <c r="P19" s="1"/>
      <c r="Q19" s="1"/>
      <c r="V19" s="1" t="s">
        <v>297</v>
      </c>
    </row>
    <row r="20" spans="1:22" x14ac:dyDescent="0.15">
      <c r="A20" s="11" t="s">
        <v>44</v>
      </c>
      <c r="B20" s="11" t="s">
        <v>46</v>
      </c>
      <c r="G20" s="43"/>
      <c r="H20" s="43"/>
      <c r="I20" s="43"/>
      <c r="J20" s="43"/>
      <c r="K20" s="43"/>
      <c r="M20" s="43"/>
      <c r="N20" s="43"/>
      <c r="P20" s="1"/>
      <c r="Q20" s="1"/>
      <c r="V20" s="1" t="s">
        <v>298</v>
      </c>
    </row>
    <row r="21" spans="1:22" x14ac:dyDescent="0.15">
      <c r="A21" s="11" t="s">
        <v>45</v>
      </c>
      <c r="B21" s="11" t="s">
        <v>47</v>
      </c>
      <c r="J21" s="43"/>
      <c r="K21" s="43"/>
      <c r="M21" s="43"/>
      <c r="N21" s="43"/>
      <c r="P21" s="1"/>
      <c r="Q21" s="1"/>
      <c r="V21" s="1" t="s">
        <v>299</v>
      </c>
    </row>
    <row r="22" spans="1:22" x14ac:dyDescent="0.15">
      <c r="A22" s="11" t="s">
        <v>363</v>
      </c>
      <c r="B22" s="11" t="s">
        <v>365</v>
      </c>
      <c r="J22" s="43"/>
      <c r="K22" s="43"/>
      <c r="M22" s="43"/>
      <c r="N22" s="43"/>
      <c r="P22" s="1"/>
      <c r="Q22" s="1"/>
      <c r="V22" s="1"/>
    </row>
    <row r="23" spans="1:22" x14ac:dyDescent="0.15">
      <c r="A23" s="11" t="s">
        <v>364</v>
      </c>
      <c r="B23" s="11" t="s">
        <v>366</v>
      </c>
      <c r="J23" s="43"/>
      <c r="K23" s="43"/>
      <c r="M23" s="43"/>
      <c r="N23" s="43"/>
      <c r="P23" s="1"/>
      <c r="Q23" s="1"/>
      <c r="V23" s="1"/>
    </row>
    <row r="24" spans="1:22" x14ac:dyDescent="0.15">
      <c r="A24" s="2" t="s">
        <v>275</v>
      </c>
      <c r="B24" s="2" t="s">
        <v>276</v>
      </c>
      <c r="J24" s="1"/>
      <c r="K24" s="1"/>
      <c r="M24" s="1"/>
      <c r="N24" s="44"/>
      <c r="P24" s="1"/>
      <c r="Q24" s="1"/>
      <c r="V24" s="1" t="s">
        <v>300</v>
      </c>
    </row>
    <row r="25" spans="1:22" x14ac:dyDescent="0.15">
      <c r="A25" s="11" t="s">
        <v>277</v>
      </c>
      <c r="B25" s="11" t="s">
        <v>278</v>
      </c>
      <c r="J25" s="43"/>
      <c r="K25" s="43"/>
      <c r="M25" s="1"/>
      <c r="N25" s="44"/>
      <c r="V25" s="1" t="s">
        <v>301</v>
      </c>
    </row>
    <row r="26" spans="1:22" x14ac:dyDescent="0.15">
      <c r="A26" s="1"/>
      <c r="B26" s="1"/>
      <c r="J26" s="1"/>
      <c r="K26" s="1"/>
      <c r="M26" s="1"/>
      <c r="N26" s="44"/>
      <c r="V26" s="1" t="s">
        <v>302</v>
      </c>
    </row>
    <row r="27" spans="1:22" x14ac:dyDescent="0.15">
      <c r="A27" s="1"/>
      <c r="B27" s="1"/>
      <c r="J27" s="1"/>
      <c r="K27" s="1"/>
      <c r="V27" s="1" t="s">
        <v>303</v>
      </c>
    </row>
    <row r="28" spans="1:22" x14ac:dyDescent="0.15">
      <c r="A28" s="1"/>
      <c r="B28" s="1"/>
      <c r="J28" s="1"/>
      <c r="K28" s="1"/>
      <c r="V28" s="1" t="s">
        <v>304</v>
      </c>
    </row>
    <row r="29" spans="1:22" x14ac:dyDescent="0.15">
      <c r="A29" s="1"/>
      <c r="B29" s="1"/>
      <c r="J29" s="1"/>
      <c r="K29" s="1"/>
      <c r="V29" s="1" t="s">
        <v>305</v>
      </c>
    </row>
    <row r="30" spans="1:22" x14ac:dyDescent="0.15">
      <c r="A30" s="1"/>
      <c r="B30" s="1"/>
      <c r="J30" s="1"/>
      <c r="K30" s="1"/>
      <c r="V30" s="1" t="s">
        <v>306</v>
      </c>
    </row>
    <row r="31" spans="1:22" x14ac:dyDescent="0.15">
      <c r="A31" s="1"/>
      <c r="B31" s="1"/>
      <c r="J31" s="1"/>
      <c r="K31" s="1"/>
      <c r="V31" s="1" t="s">
        <v>307</v>
      </c>
    </row>
    <row r="32" spans="1:22" x14ac:dyDescent="0.15">
      <c r="A32" s="1"/>
      <c r="B32" s="1"/>
      <c r="J32" s="1"/>
      <c r="K32" s="1"/>
      <c r="V32" s="1" t="s">
        <v>308</v>
      </c>
    </row>
    <row r="33" spans="1:22" x14ac:dyDescent="0.15">
      <c r="A33" s="1"/>
      <c r="B33" s="1"/>
      <c r="J33" s="1"/>
      <c r="K33" s="1"/>
      <c r="V33" s="1" t="s">
        <v>309</v>
      </c>
    </row>
    <row r="34" spans="1:22" x14ac:dyDescent="0.15">
      <c r="A34" s="1"/>
      <c r="B34" s="1"/>
      <c r="J34" s="1"/>
      <c r="K34" s="1"/>
    </row>
    <row r="35" spans="1:22" x14ac:dyDescent="0.15">
      <c r="A35" s="1"/>
      <c r="B35" s="1"/>
      <c r="J35" s="1"/>
      <c r="K35" s="1"/>
    </row>
    <row r="36" spans="1:22" x14ac:dyDescent="0.15">
      <c r="A36" s="1"/>
      <c r="B36" s="1"/>
      <c r="J36" s="1"/>
      <c r="K36" s="1"/>
    </row>
    <row r="37" spans="1:22" x14ac:dyDescent="0.15">
      <c r="A37" s="1"/>
      <c r="B37" s="1"/>
      <c r="J37" s="1"/>
      <c r="K37" s="1"/>
    </row>
  </sheetData>
  <mergeCells count="7">
    <mergeCell ref="S1:T1"/>
    <mergeCell ref="A1:B1"/>
    <mergeCell ref="M1:N1"/>
    <mergeCell ref="G1:H1"/>
    <mergeCell ref="J1:K1"/>
    <mergeCell ref="D1:E1"/>
    <mergeCell ref="P1:Q1"/>
  </mergeCells>
  <phoneticPr fontId="2"/>
  <dataValidations count="1">
    <dataValidation imeMode="off" allowBlank="1" showInputMessage="1" showErrorMessage="1" sqref="S2:T14 P2:Q14 M24:N26 M2:N15 G2:I17 J26:K37 J2:K18 D2:E10 A26:B37 A2:B18" xr:uid="{56CD7BAA-8648-4037-9AB9-4142E2A881A0}"/>
  </dataValidations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2D792-6D1A-4319-BBFE-6F13E78B3FF2}">
  <dimension ref="A1:G60"/>
  <sheetViews>
    <sheetView workbookViewId="0">
      <selection activeCell="E28" sqref="E2:E28"/>
    </sheetView>
  </sheetViews>
  <sheetFormatPr defaultRowHeight="13.5" x14ac:dyDescent="0.15"/>
  <cols>
    <col min="1" max="2" width="9" style="1" customWidth="1"/>
    <col min="3" max="4" width="9" style="1"/>
    <col min="5" max="5" width="13" bestFit="1" customWidth="1"/>
  </cols>
  <sheetData>
    <row r="1" spans="1:7" x14ac:dyDescent="0.15">
      <c r="A1" s="54"/>
      <c r="C1" s="1" t="s">
        <v>315</v>
      </c>
      <c r="E1" t="s">
        <v>280</v>
      </c>
    </row>
    <row r="2" spans="1:7" x14ac:dyDescent="0.15">
      <c r="A2" s="53">
        <f>VALUE(一覧表!G10)</f>
        <v>0</v>
      </c>
      <c r="C2" s="1" t="s">
        <v>316</v>
      </c>
      <c r="E2" t="s">
        <v>310</v>
      </c>
      <c r="G2" t="s">
        <v>311</v>
      </c>
    </row>
    <row r="3" spans="1:7" x14ac:dyDescent="0.15">
      <c r="C3" s="1" t="s">
        <v>317</v>
      </c>
      <c r="E3" t="s">
        <v>281</v>
      </c>
      <c r="G3" t="s">
        <v>312</v>
      </c>
    </row>
    <row r="4" spans="1:7" x14ac:dyDescent="0.15">
      <c r="A4" s="54"/>
      <c r="C4" s="1" t="s">
        <v>318</v>
      </c>
      <c r="E4" s="1" t="s">
        <v>282</v>
      </c>
      <c r="G4" s="37" t="s">
        <v>313</v>
      </c>
    </row>
    <row r="5" spans="1:7" x14ac:dyDescent="0.15">
      <c r="C5" s="1" t="s">
        <v>319</v>
      </c>
      <c r="E5" s="1" t="s">
        <v>283</v>
      </c>
    </row>
    <row r="6" spans="1:7" x14ac:dyDescent="0.15">
      <c r="C6" s="1" t="s">
        <v>320</v>
      </c>
      <c r="E6" s="1" t="s">
        <v>284</v>
      </c>
    </row>
    <row r="7" spans="1:7" x14ac:dyDescent="0.15">
      <c r="C7" s="1" t="s">
        <v>321</v>
      </c>
      <c r="D7"/>
      <c r="E7" s="1" t="s">
        <v>285</v>
      </c>
      <c r="F7" s="1"/>
      <c r="G7" s="1"/>
    </row>
    <row r="8" spans="1:7" x14ac:dyDescent="0.15">
      <c r="C8" s="1" t="s">
        <v>322</v>
      </c>
      <c r="D8"/>
      <c r="E8" s="1" t="s">
        <v>286</v>
      </c>
      <c r="F8" s="1"/>
      <c r="G8" s="1"/>
    </row>
    <row r="9" spans="1:7" x14ac:dyDescent="0.15">
      <c r="C9" s="1" t="s">
        <v>323</v>
      </c>
      <c r="D9"/>
      <c r="E9" s="1" t="s">
        <v>287</v>
      </c>
      <c r="F9" s="1"/>
      <c r="G9" s="1"/>
    </row>
    <row r="10" spans="1:7" x14ac:dyDescent="0.15">
      <c r="C10" s="1" t="s">
        <v>324</v>
      </c>
      <c r="D10"/>
      <c r="E10" s="1" t="s">
        <v>288</v>
      </c>
      <c r="F10" s="1"/>
      <c r="G10" s="1"/>
    </row>
    <row r="11" spans="1:7" x14ac:dyDescent="0.15">
      <c r="C11"/>
      <c r="D11"/>
      <c r="E11" s="1" t="s">
        <v>290</v>
      </c>
      <c r="F11" s="1"/>
      <c r="G11" s="1"/>
    </row>
    <row r="12" spans="1:7" x14ac:dyDescent="0.15">
      <c r="C12"/>
      <c r="D12"/>
      <c r="E12" s="1" t="s">
        <v>291</v>
      </c>
      <c r="F12" s="1"/>
      <c r="G12" s="1"/>
    </row>
    <row r="13" spans="1:7" x14ac:dyDescent="0.15">
      <c r="C13"/>
      <c r="D13"/>
      <c r="E13" s="1" t="s">
        <v>292</v>
      </c>
      <c r="F13" s="1"/>
      <c r="G13" s="1"/>
    </row>
    <row r="14" spans="1:7" x14ac:dyDescent="0.15">
      <c r="C14"/>
      <c r="D14"/>
      <c r="E14" s="1" t="s">
        <v>293</v>
      </c>
      <c r="F14" s="1"/>
      <c r="G14" s="1"/>
    </row>
    <row r="15" spans="1:7" x14ac:dyDescent="0.15">
      <c r="C15"/>
      <c r="D15"/>
      <c r="E15" s="1" t="s">
        <v>294</v>
      </c>
      <c r="F15" s="1"/>
      <c r="G15" s="1"/>
    </row>
    <row r="16" spans="1:7" x14ac:dyDescent="0.15">
      <c r="C16"/>
      <c r="D16"/>
      <c r="E16" s="1" t="s">
        <v>295</v>
      </c>
      <c r="F16" s="1"/>
      <c r="G16" s="1"/>
    </row>
    <row r="17" spans="3:7" x14ac:dyDescent="0.15">
      <c r="C17"/>
      <c r="D17"/>
      <c r="E17" s="1" t="s">
        <v>296</v>
      </c>
      <c r="F17" s="1"/>
      <c r="G17" s="1"/>
    </row>
    <row r="18" spans="3:7" x14ac:dyDescent="0.15">
      <c r="C18"/>
      <c r="D18"/>
      <c r="E18" s="1" t="s">
        <v>297</v>
      </c>
      <c r="F18" s="1"/>
      <c r="G18" s="1"/>
    </row>
    <row r="19" spans="3:7" x14ac:dyDescent="0.15">
      <c r="C19"/>
      <c r="D19"/>
      <c r="E19" s="1" t="s">
        <v>298</v>
      </c>
      <c r="F19" s="1"/>
      <c r="G19" s="1"/>
    </row>
    <row r="20" spans="3:7" x14ac:dyDescent="0.15">
      <c r="C20"/>
      <c r="D20"/>
      <c r="E20" s="1" t="s">
        <v>299</v>
      </c>
      <c r="F20" s="1"/>
      <c r="G20" s="1"/>
    </row>
    <row r="21" spans="3:7" x14ac:dyDescent="0.15">
      <c r="C21"/>
      <c r="D21"/>
      <c r="E21" s="1" t="s">
        <v>300</v>
      </c>
      <c r="F21" s="1"/>
      <c r="G21" s="1"/>
    </row>
    <row r="22" spans="3:7" x14ac:dyDescent="0.15">
      <c r="C22"/>
      <c r="D22"/>
      <c r="E22" s="1" t="s">
        <v>301</v>
      </c>
      <c r="F22" s="1"/>
      <c r="G22" s="1"/>
    </row>
    <row r="23" spans="3:7" x14ac:dyDescent="0.15">
      <c r="C23"/>
      <c r="D23"/>
      <c r="E23" s="1" t="s">
        <v>302</v>
      </c>
      <c r="F23" s="1"/>
      <c r="G23" s="1"/>
    </row>
    <row r="24" spans="3:7" x14ac:dyDescent="0.15">
      <c r="C24"/>
      <c r="D24"/>
      <c r="E24" s="1" t="s">
        <v>303</v>
      </c>
      <c r="F24" s="1"/>
      <c r="G24" s="1"/>
    </row>
    <row r="25" spans="3:7" x14ac:dyDescent="0.15">
      <c r="C25"/>
      <c r="D25"/>
      <c r="E25" s="1" t="s">
        <v>304</v>
      </c>
      <c r="F25" s="1"/>
      <c r="G25" s="1"/>
    </row>
    <row r="26" spans="3:7" x14ac:dyDescent="0.15">
      <c r="C26"/>
      <c r="D26"/>
      <c r="E26" s="1" t="s">
        <v>305</v>
      </c>
      <c r="F26" s="1"/>
      <c r="G26" s="1"/>
    </row>
    <row r="27" spans="3:7" x14ac:dyDescent="0.15">
      <c r="C27"/>
      <c r="D27"/>
      <c r="E27" s="1" t="s">
        <v>309</v>
      </c>
      <c r="F27" s="1"/>
      <c r="G27" s="1"/>
    </row>
    <row r="28" spans="3:7" x14ac:dyDescent="0.15">
      <c r="C28"/>
      <c r="D28"/>
      <c r="F28" s="1"/>
      <c r="G28" s="1"/>
    </row>
    <row r="29" spans="3:7" x14ac:dyDescent="0.15">
      <c r="C29"/>
      <c r="D29"/>
      <c r="E29" s="1"/>
      <c r="F29" s="1"/>
      <c r="G29" s="1"/>
    </row>
    <row r="30" spans="3:7" x14ac:dyDescent="0.15">
      <c r="C30"/>
      <c r="D30"/>
      <c r="E30" s="1"/>
      <c r="F30" s="1"/>
      <c r="G30" s="1"/>
    </row>
    <row r="31" spans="3:7" x14ac:dyDescent="0.15">
      <c r="C31"/>
      <c r="D31"/>
      <c r="E31" s="1"/>
      <c r="F31" s="1"/>
      <c r="G31" s="1"/>
    </row>
    <row r="32" spans="3:7" x14ac:dyDescent="0.15">
      <c r="C32"/>
      <c r="D32"/>
      <c r="E32" s="1"/>
      <c r="F32" s="1"/>
      <c r="G32" s="1"/>
    </row>
    <row r="33" spans="2:7" x14ac:dyDescent="0.15">
      <c r="B33"/>
      <c r="C33"/>
      <c r="D33"/>
      <c r="E33" s="1"/>
      <c r="F33" s="1"/>
      <c r="G33" s="1"/>
    </row>
    <row r="34" spans="2:7" x14ac:dyDescent="0.15">
      <c r="B34"/>
      <c r="C34"/>
      <c r="D34"/>
      <c r="E34" s="1"/>
      <c r="F34" s="1"/>
      <c r="G34" s="1"/>
    </row>
    <row r="35" spans="2:7" x14ac:dyDescent="0.15">
      <c r="B35"/>
      <c r="C35"/>
      <c r="D35"/>
      <c r="E35" s="1"/>
      <c r="F35" s="1"/>
      <c r="G35" s="1"/>
    </row>
    <row r="36" spans="2:7" x14ac:dyDescent="0.15">
      <c r="B36"/>
      <c r="C36"/>
      <c r="D36"/>
      <c r="E36" s="1"/>
      <c r="F36" s="1"/>
      <c r="G36" s="1"/>
    </row>
    <row r="37" spans="2:7" x14ac:dyDescent="0.15">
      <c r="B37"/>
      <c r="C37"/>
      <c r="D37"/>
      <c r="E37" s="1"/>
      <c r="F37" s="1"/>
      <c r="G37" s="1"/>
    </row>
    <row r="38" spans="2:7" x14ac:dyDescent="0.15">
      <c r="B38"/>
      <c r="C38"/>
      <c r="D38"/>
      <c r="E38" s="1"/>
      <c r="F38" s="1"/>
      <c r="G38" s="1"/>
    </row>
    <row r="39" spans="2:7" x14ac:dyDescent="0.15">
      <c r="B39"/>
      <c r="C39"/>
      <c r="D39"/>
      <c r="E39" s="1"/>
      <c r="F39" s="1"/>
      <c r="G39" s="1"/>
    </row>
    <row r="40" spans="2:7" x14ac:dyDescent="0.15">
      <c r="B40"/>
      <c r="C40"/>
      <c r="D40"/>
      <c r="E40" s="1"/>
      <c r="F40" s="1"/>
      <c r="G40" s="1"/>
    </row>
    <row r="41" spans="2:7" x14ac:dyDescent="0.15">
      <c r="B41"/>
      <c r="C41"/>
      <c r="D41"/>
      <c r="E41" s="1"/>
      <c r="F41" s="1"/>
      <c r="G41" s="1"/>
    </row>
    <row r="42" spans="2:7" x14ac:dyDescent="0.15">
      <c r="B42"/>
      <c r="C42"/>
      <c r="D42"/>
      <c r="E42" s="1"/>
      <c r="F42" s="1"/>
      <c r="G42" s="1"/>
    </row>
    <row r="43" spans="2:7" x14ac:dyDescent="0.15">
      <c r="B43"/>
      <c r="C43"/>
      <c r="D43"/>
      <c r="E43" s="1"/>
      <c r="F43" s="1"/>
      <c r="G43" s="1"/>
    </row>
    <row r="44" spans="2:7" x14ac:dyDescent="0.15">
      <c r="B44"/>
      <c r="C44"/>
      <c r="D44"/>
      <c r="E44" s="1"/>
      <c r="F44" s="1"/>
      <c r="G44" s="1"/>
    </row>
    <row r="45" spans="2:7" x14ac:dyDescent="0.15">
      <c r="B45"/>
      <c r="C45"/>
      <c r="D45"/>
      <c r="E45" s="1"/>
      <c r="F45" s="1"/>
      <c r="G45" s="1"/>
    </row>
    <row r="46" spans="2:7" x14ac:dyDescent="0.15">
      <c r="B46"/>
      <c r="C46"/>
      <c r="D46"/>
      <c r="E46" s="1"/>
      <c r="F46" s="1"/>
      <c r="G46" s="1"/>
    </row>
    <row r="47" spans="2:7" x14ac:dyDescent="0.15">
      <c r="B47"/>
      <c r="C47"/>
      <c r="D47"/>
      <c r="F47" s="1"/>
      <c r="G47" s="1"/>
    </row>
    <row r="48" spans="2:7" x14ac:dyDescent="0.15">
      <c r="B48"/>
      <c r="C48"/>
      <c r="D48"/>
      <c r="F48" s="1"/>
      <c r="G48" s="1"/>
    </row>
    <row r="49" spans="1:7" x14ac:dyDescent="0.15">
      <c r="B49"/>
      <c r="C49"/>
      <c r="D49"/>
      <c r="F49" s="1"/>
      <c r="G49" s="1"/>
    </row>
    <row r="50" spans="1:7" x14ac:dyDescent="0.15">
      <c r="B50"/>
      <c r="C50"/>
      <c r="D50"/>
      <c r="F50" s="1"/>
      <c r="G50" s="1"/>
    </row>
    <row r="51" spans="1:7" x14ac:dyDescent="0.15">
      <c r="A51" s="31"/>
      <c r="B51" s="31"/>
      <c r="C51" s="31"/>
      <c r="D51" s="31"/>
    </row>
    <row r="52" spans="1:7" x14ac:dyDescent="0.15">
      <c r="A52" s="31"/>
      <c r="B52" s="31"/>
      <c r="C52" s="31"/>
      <c r="D52" s="31"/>
    </row>
    <row r="53" spans="1:7" x14ac:dyDescent="0.15">
      <c r="A53" s="31"/>
      <c r="B53" s="31"/>
      <c r="C53" s="31"/>
      <c r="D53" s="31"/>
    </row>
    <row r="54" spans="1:7" x14ac:dyDescent="0.15">
      <c r="A54" s="31"/>
      <c r="B54" s="31"/>
      <c r="C54" s="31"/>
      <c r="D54" s="31"/>
    </row>
    <row r="55" spans="1:7" x14ac:dyDescent="0.15">
      <c r="A55" s="31"/>
      <c r="B55" s="31"/>
      <c r="C55" s="31"/>
      <c r="D55" s="31"/>
    </row>
    <row r="56" spans="1:7" x14ac:dyDescent="0.15">
      <c r="A56" s="31"/>
      <c r="B56" s="31"/>
      <c r="C56" s="31"/>
      <c r="D56" s="31"/>
    </row>
    <row r="57" spans="1:7" x14ac:dyDescent="0.15">
      <c r="A57" s="31"/>
      <c r="B57" s="31"/>
      <c r="C57" s="31"/>
      <c r="D57" s="31"/>
    </row>
    <row r="58" spans="1:7" x14ac:dyDescent="0.15">
      <c r="A58" s="31"/>
      <c r="B58" s="31"/>
      <c r="C58" s="31"/>
      <c r="D58" s="31"/>
    </row>
    <row r="59" spans="1:7" x14ac:dyDescent="0.15">
      <c r="A59" s="31"/>
      <c r="B59" s="31"/>
      <c r="C59" s="31"/>
      <c r="D59" s="31"/>
    </row>
    <row r="60" spans="1:7" x14ac:dyDescent="0.15">
      <c r="A60" s="31"/>
      <c r="B60" s="31"/>
      <c r="C60" s="31"/>
      <c r="D60" s="31"/>
    </row>
  </sheetData>
  <phoneticPr fontId="2"/>
  <dataValidations count="1">
    <dataValidation imeMode="off" allowBlank="1" showInputMessage="1" showErrorMessage="1" sqref="A5:A50 B4:D6 F7:G50 E29:E46" xr:uid="{969C3689-3345-47E4-A7C6-88FD938ADB9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一覧表</vt:lpstr>
      <vt:lpstr>学校コード</vt:lpstr>
      <vt:lpstr>種目別参加人数の確認はこちら</vt:lpstr>
      <vt:lpstr>Sheet2</vt:lpstr>
      <vt:lpstr>種目コード</vt:lpstr>
      <vt:lpstr>Sheet1</vt:lpstr>
      <vt:lpstr>一覧表!Print_Area</vt:lpstr>
      <vt:lpstr>一覧表!Print_Titles</vt:lpstr>
      <vt:lpstr>種別</vt:lpstr>
      <vt:lpstr>職名</vt:lpstr>
      <vt:lpstr>審判</vt:lpstr>
      <vt:lpstr>審判一覧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申込み一覧表ver.4（種目コード５桁版）</dc:title>
  <dc:creator>川井章弘</dc:creator>
  <dc:description>2001/7/6更新</dc:description>
  <cp:lastModifiedBy>陸上競技協会 岡山市</cp:lastModifiedBy>
  <cp:lastPrinted>2025-05-14T01:54:45Z</cp:lastPrinted>
  <dcterms:created xsi:type="dcterms:W3CDTF">1999-05-20T01:54:59Z</dcterms:created>
  <dcterms:modified xsi:type="dcterms:W3CDTF">2026-05-08T06:25:32Z</dcterms:modified>
</cp:coreProperties>
</file>